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3.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drawings/drawing4.xml" ContentType="application/vnd.openxmlformats-officedocument.drawing+xml"/>
  <Override PartName="/xl/tables/table4.xml" ContentType="application/vnd.openxmlformats-officedocument.spreadsheetml.table+xml"/>
  <Override PartName="/xl/drawings/drawing5.xml" ContentType="application/vnd.openxmlformats-officedocument.drawing+xml"/>
  <Override PartName="/xl/tables/table5.xml" ContentType="application/vnd.openxmlformats-officedocument.spreadsheetml.table+xml"/>
  <Override PartName="/xl/drawings/drawing6.xml" ContentType="application/vnd.openxmlformats-officedocument.drawing+xml"/>
  <Override PartName="/xl/tables/table6.xml" ContentType="application/vnd.openxmlformats-officedocument.spreadsheetml.table+xml"/>
  <Override PartName="/xl/drawings/drawing7.xml" ContentType="application/vnd.openxmlformats-officedocument.drawing+xml"/>
  <Override PartName="/xl/tables/table7.xml" ContentType="application/vnd.openxmlformats-officedocument.spreadsheetml.table+xml"/>
  <Override PartName="/xl/drawings/drawing8.xml" ContentType="application/vnd.openxmlformats-officedocument.drawing+xml"/>
  <Override PartName="/xl/tables/table8.xml" ContentType="application/vnd.openxmlformats-officedocument.spreadsheetml.table+xml"/>
  <Override PartName="/xl/drawings/drawing9.xml" ContentType="application/vnd.openxmlformats-officedocument.drawing+xml"/>
  <Override PartName="/xl/tables/table9.xml" ContentType="application/vnd.openxmlformats-officedocument.spreadsheetml.table+xml"/>
  <Override PartName="/xl/drawings/drawing10.xml" ContentType="application/vnd.openxmlformats-officedocument.drawing+xml"/>
  <Override PartName="/xl/tables/table10.xml" ContentType="application/vnd.openxmlformats-officedocument.spreadsheetml.table+xml"/>
  <Override PartName="/xl/drawings/drawing11.xml" ContentType="application/vnd.openxmlformats-officedocument.drawing+xml"/>
  <Override PartName="/xl/tables/table11.xml" ContentType="application/vnd.openxmlformats-officedocument.spreadsheetml.table+xml"/>
  <Override PartName="/xl/drawings/drawing12.xml" ContentType="application/vnd.openxmlformats-officedocument.drawing+xml"/>
  <Override PartName="/xl/tables/table12.xml" ContentType="application/vnd.openxmlformats-officedocument.spreadsheetml.table+xml"/>
  <Override PartName="/xl/drawings/drawing13.xml" ContentType="application/vnd.openxmlformats-officedocument.drawing+xml"/>
  <Override PartName="/xl/tables/table13.xml" ContentType="application/vnd.openxmlformats-officedocument.spreadsheetml.table+xml"/>
  <Override PartName="/xl/drawings/drawing14.xml" ContentType="application/vnd.openxmlformats-officedocument.drawing+xml"/>
  <Override PartName="/xl/tables/table14.xml" ContentType="application/vnd.openxmlformats-officedocument.spreadsheetml.table+xml"/>
  <Override PartName="/xl/drawings/drawing15.xml" ContentType="application/vnd.openxmlformats-officedocument.drawing+xml"/>
  <Override PartName="/xl/tables/table15.xml" ContentType="application/vnd.openxmlformats-officedocument.spreadsheetml.table+xml"/>
  <Override PartName="/xl/drawings/drawing16.xml" ContentType="application/vnd.openxmlformats-officedocument.drawing+xml"/>
  <Override PartName="/xl/tables/table16.xml" ContentType="application/vnd.openxmlformats-officedocument.spreadsheetml.table+xml"/>
  <Override PartName="/xl/drawings/drawing17.xml" ContentType="application/vnd.openxmlformats-officedocument.drawing+xml"/>
  <Override PartName="/xl/tables/table17.xml" ContentType="application/vnd.openxmlformats-officedocument.spreadsheetml.table+xml"/>
  <Override PartName="/xl/drawings/drawing18.xml" ContentType="application/vnd.openxmlformats-officedocument.drawing+xml"/>
  <Override PartName="/xl/tables/table18.xml" ContentType="application/vnd.openxmlformats-officedocument.spreadsheetml.table+xml"/>
  <Override PartName="/xl/drawings/drawing19.xml" ContentType="application/vnd.openxmlformats-officedocument.drawing+xml"/>
  <Override PartName="/xl/tables/table19.xml" ContentType="application/vnd.openxmlformats-officedocument.spreadsheetml.table+xml"/>
  <Override PartName="/xl/drawings/drawing20.xml" ContentType="application/vnd.openxmlformats-officedocument.drawing+xml"/>
  <Override PartName="/xl/tables/table20.xml" ContentType="application/vnd.openxmlformats-officedocument.spreadsheetml.table+xml"/>
  <Override PartName="/xl/drawings/drawing21.xml" ContentType="application/vnd.openxmlformats-officedocument.drawing+xml"/>
  <Override PartName="/xl/tables/table21.xml" ContentType="application/vnd.openxmlformats-officedocument.spreadsheetml.table+xml"/>
  <Override PartName="/xl/drawings/drawing22.xml" ContentType="application/vnd.openxmlformats-officedocument.drawing+xml"/>
  <Override PartName="/xl/tables/table22.xml" ContentType="application/vnd.openxmlformats-officedocument.spreadsheetml.table+xml"/>
  <Override PartName="/xl/drawings/drawing23.xml" ContentType="application/vnd.openxmlformats-officedocument.drawing+xml"/>
  <Override PartName="/xl/tables/table2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mc:AlternateContent xmlns:mc="http://schemas.openxmlformats.org/markup-compatibility/2006">
    <mc:Choice Requires="x15">
      <x15ac:absPath xmlns:x15ac="http://schemas.microsoft.com/office/spreadsheetml/2010/11/ac" url="https://smcgov-my.sharepoint.com/personal/sgruendl_smcgov_org/Documents/CalAIM Resource Library/Quality Improvement Program/"/>
    </mc:Choice>
  </mc:AlternateContent>
  <xr:revisionPtr revIDLastSave="0" documentId="8_{B52EF69A-4BBC-4DAC-B5E0-951588D62E9C}" xr6:coauthVersionLast="47" xr6:coauthVersionMax="47" xr10:uidLastSave="{00000000-0000-0000-0000-000000000000}"/>
  <bookViews>
    <workbookView xWindow="30285" yWindow="1575" windowWidth="11625" windowHeight="12375" tabRatio="898" xr2:uid="{00000000-000D-0000-FFFF-FFFF00000000}"/>
  </bookViews>
  <sheets>
    <sheet name="Chart Review Info" sheetId="42789" r:id="rId1"/>
    <sheet name="Review Results" sheetId="42790" r:id="rId2"/>
    <sheet name="Services Change Summary" sheetId="42792" r:id="rId3"/>
    <sheet name="Data" sheetId="42812" state="hidden" r:id="rId4"/>
    <sheet name="Client 1" sheetId="42713" r:id="rId5"/>
    <sheet name="Client 2" sheetId="42833" r:id="rId6"/>
    <sheet name="Client 3" sheetId="42835" r:id="rId7"/>
    <sheet name="Client 4" sheetId="42836" r:id="rId8"/>
    <sheet name="Client 5" sheetId="42837" r:id="rId9"/>
    <sheet name="Client 6" sheetId="42838" r:id="rId10"/>
    <sheet name="Client 7" sheetId="42839" r:id="rId11"/>
    <sheet name="Client 8" sheetId="42840" r:id="rId12"/>
    <sheet name="Client 9" sheetId="42841" r:id="rId13"/>
    <sheet name="Client 10" sheetId="42842" r:id="rId14"/>
    <sheet name="Client 11" sheetId="42843" r:id="rId15"/>
    <sheet name="Client 12" sheetId="42844" r:id="rId16"/>
    <sheet name="Client 13" sheetId="42845" r:id="rId17"/>
    <sheet name="Client 14" sheetId="42846" r:id="rId18"/>
    <sheet name="Client 15" sheetId="42847" r:id="rId19"/>
    <sheet name="Client 16" sheetId="42848" r:id="rId20"/>
    <sheet name="Client 17" sheetId="42849" r:id="rId21"/>
    <sheet name="Client 18" sheetId="42850" r:id="rId22"/>
    <sheet name="Client 19" sheetId="42851" r:id="rId23"/>
    <sheet name="Client 20" sheetId="42852" r:id="rId24"/>
  </sheets>
  <definedNames>
    <definedName name="ADDENDUM">Data!$A$35:$P$637</definedName>
    <definedName name="CLAIMS">Data!$B$35:$N$635</definedName>
    <definedName name="Corrected_Codes" localSheetId="13">CORRECTIONCODES[Full]</definedName>
    <definedName name="Corrected_Codes" localSheetId="14">CORRECTIONCODES[Full]</definedName>
    <definedName name="Corrected_Codes" localSheetId="15">CORRECTIONCODES[Full]</definedName>
    <definedName name="Corrected_Codes" localSheetId="16">CORRECTIONCODES[Full]</definedName>
    <definedName name="Corrected_Codes" localSheetId="17">CORRECTIONCODES[Full]</definedName>
    <definedName name="Corrected_Codes" localSheetId="18">CORRECTIONCODES[Full]</definedName>
    <definedName name="Corrected_Codes" localSheetId="19">CORRECTIONCODES[Full]</definedName>
    <definedName name="Corrected_Codes" localSheetId="20">CORRECTIONCODES[Full]</definedName>
    <definedName name="Corrected_Codes" localSheetId="21">CORRECTIONCODES[Full]</definedName>
    <definedName name="Corrected_Codes" localSheetId="22">CORRECTIONCODES[Full]</definedName>
    <definedName name="Corrected_Codes" localSheetId="5">CORRECTIONCODES[Full]</definedName>
    <definedName name="Corrected_Codes" localSheetId="23">CORRECTIONCODES[Full]</definedName>
    <definedName name="Corrected_Codes" localSheetId="6">CORRECTIONCODES[Full]</definedName>
    <definedName name="Corrected_Codes" localSheetId="7">CORRECTIONCODES[Full]</definedName>
    <definedName name="Corrected_Codes" localSheetId="8">CORRECTIONCODES[Full]</definedName>
    <definedName name="Corrected_Codes" localSheetId="9">CORRECTIONCODES[Full]</definedName>
    <definedName name="Corrected_Codes" localSheetId="10">CORRECTIONCODES[Full]</definedName>
    <definedName name="Corrected_Codes" localSheetId="11">CORRECTIONCODES[Full]</definedName>
    <definedName name="Corrected_Codes" localSheetId="12">CORRECTIONCODES[Full]</definedName>
    <definedName name="Corrected_Codes">CORRECTIONCODES[Full]</definedName>
    <definedName name="Disallowance_Codes" localSheetId="13">DISALLOWANCE[Full]</definedName>
    <definedName name="Disallowance_Codes" localSheetId="14">DISALLOWANCE[Full]</definedName>
    <definedName name="Disallowance_Codes" localSheetId="15">DISALLOWANCE[Full]</definedName>
    <definedName name="Disallowance_Codes" localSheetId="16">DISALLOWANCE[Full]</definedName>
    <definedName name="Disallowance_Codes" localSheetId="17">DISALLOWANCE[Full]</definedName>
    <definedName name="Disallowance_Codes" localSheetId="18">DISALLOWANCE[Full]</definedName>
    <definedName name="Disallowance_Codes" localSheetId="19">DISALLOWANCE[Full]</definedName>
    <definedName name="Disallowance_Codes" localSheetId="20">DISALLOWANCE[Full]</definedName>
    <definedName name="Disallowance_Codes" localSheetId="21">DISALLOWANCE[Full]</definedName>
    <definedName name="Disallowance_Codes" localSheetId="22">DISALLOWANCE[Full]</definedName>
    <definedName name="Disallowance_Codes" localSheetId="5">DISALLOWANCE[Full]</definedName>
    <definedName name="Disallowance_Codes" localSheetId="23">DISALLOWANCE[Full]</definedName>
    <definedName name="Disallowance_Codes" localSheetId="6">DISALLOWANCE[Full]</definedName>
    <definedName name="Disallowance_Codes" localSheetId="7">DISALLOWANCE[Full]</definedName>
    <definedName name="Disallowance_Codes" localSheetId="8">DISALLOWANCE[Full]</definedName>
    <definedName name="Disallowance_Codes" localSheetId="9">DISALLOWANCE[Full]</definedName>
    <definedName name="Disallowance_Codes" localSheetId="10">DISALLOWANCE[Full]</definedName>
    <definedName name="Disallowance_Codes" localSheetId="11">DISALLOWANCE[Full]</definedName>
    <definedName name="Disallowance_Codes" localSheetId="12">DISALLOWANCE[Full]</definedName>
    <definedName name="Disallowance_Codes">DISALLOWANCE[Full]</definedName>
    <definedName name="DOB_1">'Chart Review Info'!$D$11</definedName>
    <definedName name="DOB_10">'Chart Review Info'!$D$20</definedName>
    <definedName name="DOB_11">'Chart Review Info'!$D$21</definedName>
    <definedName name="DOB_12">'Chart Review Info'!$D$22</definedName>
    <definedName name="DOB_13">'Chart Review Info'!$D$23</definedName>
    <definedName name="DOB_14">'Chart Review Info'!$D$24</definedName>
    <definedName name="DOB_15">'Chart Review Info'!$D$25</definedName>
    <definedName name="DOB_16">'Chart Review Info'!$D$26</definedName>
    <definedName name="DOB_17">'Chart Review Info'!$D$27</definedName>
    <definedName name="DOB_18">'Chart Review Info'!$D$28</definedName>
    <definedName name="DOB_19">'Chart Review Info'!$D$29</definedName>
    <definedName name="DOB_2">'Chart Review Info'!$D$12</definedName>
    <definedName name="DOB_20">'Chart Review Info'!$D$30</definedName>
    <definedName name="DOB_3">'Chart Review Info'!$D$13</definedName>
    <definedName name="DOB_4">'Chart Review Info'!$D$14</definedName>
    <definedName name="DOB_5">'Chart Review Info'!$D$15</definedName>
    <definedName name="DOB_6">'Chart Review Info'!$D$16</definedName>
    <definedName name="DOB_7">'Chart Review Info'!$D$17</definedName>
    <definedName name="DOB_8">'Chart Review Info'!$D$18</definedName>
    <definedName name="DOB_9">'Chart Review Info'!$D$19</definedName>
    <definedName name="FINDINGA1">'Client 1'!$P$19:$P$26</definedName>
    <definedName name="FINDINGA2">'Client 2'!$P$19:$P$26</definedName>
    <definedName name="FINDINGCC1">'Client 1'!$P$126:$P$127</definedName>
    <definedName name="FINDINGCC2">'Client 2'!$P$126:$P$127</definedName>
    <definedName name="FINDINGD1">'Client 1'!$P$55:$P$55</definedName>
    <definedName name="FINDINGD2">'Client 2'!$P$55:$P$55</definedName>
    <definedName name="FINDINGDX1">'Client 1'!$P$31:$P$38</definedName>
    <definedName name="FINDINGDX2">'Client 2'!$P$31:$P$38</definedName>
    <definedName name="FINDINGG1">'Client 1'!$P$49:$P$50</definedName>
    <definedName name="FINDINGG2">'Client 2'!$P$49:$P$50</definedName>
    <definedName name="FINDINGID1">'Client 1'!$P$9:$P$14</definedName>
    <definedName name="FINDINGID2">'Client 2'!$P$9:$P$14</definedName>
    <definedName name="FINDINGN1">'Client 1'!$P$106:$P$108</definedName>
    <definedName name="FINDINGN2">'Client 2'!$P$106:$P$108</definedName>
    <definedName name="FINDINGNTP1">'Client 1'!$P$132:$P$178</definedName>
    <definedName name="FINDINGNTP2">'Client 2'!$P$132:$P$178</definedName>
    <definedName name="FINDINGPE1">'Client 1'!$P$120:$P$121</definedName>
    <definedName name="FINDINGPE2">'Client 2'!$P$120:$P$121</definedName>
    <definedName name="FINDINGPS1">'Client 1'!$P$60:$P$61</definedName>
    <definedName name="FINDINGPS2">'Client 2'!$P$60:$P$61</definedName>
    <definedName name="FINDINGRS1">'Client 1'!$P$113:$P$115</definedName>
    <definedName name="FINDINGRS2">'Client 2'!$P$113:$P$115</definedName>
    <definedName name="FINDINGS">Data!$S$35:$DC$55</definedName>
    <definedName name="FINDINGSC1">'Client 1'!$P$43:$P$44</definedName>
    <definedName name="FINDINGSC2">'Client 2'!$P$43:$P$44</definedName>
    <definedName name="Ins_1">'Chart Review Info'!$E$11</definedName>
    <definedName name="Ins_10">'Chart Review Info'!$E$20</definedName>
    <definedName name="Ins_11">'Chart Review Info'!$E$21</definedName>
    <definedName name="Ins_12">'Chart Review Info'!$E$22</definedName>
    <definedName name="Ins_13">'Chart Review Info'!$E$23</definedName>
    <definedName name="Ins_14">'Chart Review Info'!$E$24</definedName>
    <definedName name="Ins_15">'Chart Review Info'!$E$25</definedName>
    <definedName name="Ins_16">'Chart Review Info'!$E$26</definedName>
    <definedName name="Ins_17">'Chart Review Info'!$E$27</definedName>
    <definedName name="Ins_18">'Chart Review Info'!$E$28</definedName>
    <definedName name="Ins_19">'Chart Review Info'!$E$29</definedName>
    <definedName name="Ins_2">'Chart Review Info'!$E$12</definedName>
    <definedName name="Ins_20">'Chart Review Info'!$E$30</definedName>
    <definedName name="Ins_3">'Chart Review Info'!$E$13</definedName>
    <definedName name="Ins_4">'Chart Review Info'!$E$14</definedName>
    <definedName name="Ins_5">'Chart Review Info'!$E$15</definedName>
    <definedName name="Ins_6">'Chart Review Info'!$E$16</definedName>
    <definedName name="Ins_7">'Chart Review Info'!$E$17</definedName>
    <definedName name="Ins_8">'Chart Review Info'!$E$18</definedName>
    <definedName name="Ins_9">'Chart Review Info'!$E$19</definedName>
    <definedName name="MRN_1">'Chart Review Info'!$C$11</definedName>
    <definedName name="MRN_10">'Chart Review Info'!$C$20</definedName>
    <definedName name="MRN_11">'Chart Review Info'!$C$21</definedName>
    <definedName name="MRN_12">'Chart Review Info'!$C$22</definedName>
    <definedName name="MRN_13">'Chart Review Info'!$C$23</definedName>
    <definedName name="MRN_14">'Chart Review Info'!$C$24</definedName>
    <definedName name="MRN_15">'Chart Review Info'!$C$25</definedName>
    <definedName name="MRN_16">'Chart Review Info'!$C$26</definedName>
    <definedName name="MRN_17">'Chart Review Info'!$C$27</definedName>
    <definedName name="MRN_18">'Chart Review Info'!$C$28</definedName>
    <definedName name="MRN_19">'Chart Review Info'!$C$29</definedName>
    <definedName name="MRN_2">'Chart Review Info'!$C$12</definedName>
    <definedName name="MRN_20">'Chart Review Info'!$C$30</definedName>
    <definedName name="MRN_3">'Chart Review Info'!$C$13</definedName>
    <definedName name="MRN_4">'Chart Review Info'!$C$14</definedName>
    <definedName name="MRN_5">'Chart Review Info'!$C$15</definedName>
    <definedName name="MRN_6">'Chart Review Info'!$C$16</definedName>
    <definedName name="MRN_7">'Chart Review Info'!$C$17</definedName>
    <definedName name="MRN_8">'Chart Review Info'!$C$18</definedName>
    <definedName name="MRN_9">'Chart Review Info'!$C$19</definedName>
    <definedName name="Org_Name">'Chart Review Info'!$D$3</definedName>
    <definedName name="Period_End">'Chart Review Info'!$H$5</definedName>
    <definedName name="Period_Start">'Chart Review Info'!$H$4</definedName>
    <definedName name="_xlnm.Print_Area" localSheetId="0">'Chart Review Info'!$B$1:$H$37</definedName>
    <definedName name="_xlnm.Print_Area" localSheetId="4">'Client 1'!$C:$P</definedName>
    <definedName name="_xlnm.Print_Area" localSheetId="13">'Client 10'!$C:$P</definedName>
    <definedName name="_xlnm.Print_Area" localSheetId="14">'Client 11'!$C:$P</definedName>
    <definedName name="_xlnm.Print_Area" localSheetId="15">'Client 12'!$C:$P</definedName>
    <definedName name="_xlnm.Print_Area" localSheetId="16">'Client 13'!$C:$P</definedName>
    <definedName name="_xlnm.Print_Area" localSheetId="17">'Client 14'!$C:$P</definedName>
    <definedName name="_xlnm.Print_Area" localSheetId="18">'Client 15'!$C:$P</definedName>
    <definedName name="_xlnm.Print_Area" localSheetId="19">'Client 16'!$C:$P</definedName>
    <definedName name="_xlnm.Print_Area" localSheetId="20">'Client 17'!$C:$P</definedName>
    <definedName name="_xlnm.Print_Area" localSheetId="21">'Client 18'!$C:$P</definedName>
    <definedName name="_xlnm.Print_Area" localSheetId="22">'Client 19'!$C:$P</definedName>
    <definedName name="_xlnm.Print_Area" localSheetId="5">'Client 2'!$C:$P</definedName>
    <definedName name="_xlnm.Print_Area" localSheetId="23">'Client 20'!$C:$P</definedName>
    <definedName name="_xlnm.Print_Area" localSheetId="6">'Client 3'!$C:$P</definedName>
    <definedName name="_xlnm.Print_Area" localSheetId="7">'Client 4'!$C:$P</definedName>
    <definedName name="_xlnm.Print_Area" localSheetId="8">'Client 5'!$C:$P</definedName>
    <definedName name="_xlnm.Print_Area" localSheetId="9">'Client 6'!$C:$P</definedName>
    <definedName name="_xlnm.Print_Area" localSheetId="10">'Client 7'!$C:$P</definedName>
    <definedName name="_xlnm.Print_Area" localSheetId="11">'Client 8'!$C:$P</definedName>
    <definedName name="_xlnm.Print_Area" localSheetId="12">'Client 9'!$C:$P</definedName>
    <definedName name="_xlnm.Print_Area" localSheetId="1">'Review Results'!$C:$K</definedName>
    <definedName name="_xlnm.Print_Titles" localSheetId="4">'Client 1'!$1:$4</definedName>
    <definedName name="_xlnm.Print_Titles" localSheetId="13">'Client 10'!$1:$4</definedName>
    <definedName name="_xlnm.Print_Titles" localSheetId="14">'Client 11'!$1:$4</definedName>
    <definedName name="_xlnm.Print_Titles" localSheetId="15">'Client 12'!$1:$4</definedName>
    <definedName name="_xlnm.Print_Titles" localSheetId="16">'Client 13'!$1:$4</definedName>
    <definedName name="_xlnm.Print_Titles" localSheetId="17">'Client 14'!$1:$4</definedName>
    <definedName name="_xlnm.Print_Titles" localSheetId="18">'Client 15'!$1:$4</definedName>
    <definedName name="_xlnm.Print_Titles" localSheetId="19">'Client 16'!$1:$4</definedName>
    <definedName name="_xlnm.Print_Titles" localSheetId="20">'Client 17'!$1:$4</definedName>
    <definedName name="_xlnm.Print_Titles" localSheetId="21">'Client 18'!$1:$4</definedName>
    <definedName name="_xlnm.Print_Titles" localSheetId="22">'Client 19'!$1:$4</definedName>
    <definedName name="_xlnm.Print_Titles" localSheetId="5">'Client 2'!$1:$4</definedName>
    <definedName name="_xlnm.Print_Titles" localSheetId="23">'Client 20'!$1:$4</definedName>
    <definedName name="_xlnm.Print_Titles" localSheetId="6">'Client 3'!$1:$4</definedName>
    <definedName name="_xlnm.Print_Titles" localSheetId="7">'Client 4'!$1:$4</definedName>
    <definedName name="_xlnm.Print_Titles" localSheetId="8">'Client 5'!$1:$4</definedName>
    <definedName name="_xlnm.Print_Titles" localSheetId="9">'Client 6'!$1:$4</definedName>
    <definedName name="_xlnm.Print_Titles" localSheetId="10">'Client 7'!$1:$4</definedName>
    <definedName name="_xlnm.Print_Titles" localSheetId="11">'Client 8'!$1:$4</definedName>
    <definedName name="_xlnm.Print_Titles" localSheetId="12">'Client 9'!$1:$4</definedName>
    <definedName name="Program">'Chart Review Info'!$D$4</definedName>
    <definedName name="Reviewer_1">'Chart Review Info'!$G$11</definedName>
    <definedName name="Reviewer_10">'Chart Review Info'!$G$20</definedName>
    <definedName name="Reviewer_11">'Chart Review Info'!$G$21</definedName>
    <definedName name="Reviewer_12">'Chart Review Info'!$G$22</definedName>
    <definedName name="Reviewer_13">'Chart Review Info'!$G$23</definedName>
    <definedName name="Reviewer_14">'Chart Review Info'!$G$24</definedName>
    <definedName name="Reviewer_15">'Chart Review Info'!$G$25</definedName>
    <definedName name="Reviewer_16">'Chart Review Info'!$G$26</definedName>
    <definedName name="Reviewer_17">'Chart Review Info'!$G$27</definedName>
    <definedName name="Reviewer_18">'Chart Review Info'!$G$28</definedName>
    <definedName name="Reviewer_19">'Chart Review Info'!$G$29</definedName>
    <definedName name="Reviewer_2">'Chart Review Info'!$G$12</definedName>
    <definedName name="Reviewer_20">'Chart Review Info'!$G$30</definedName>
    <definedName name="Reviewer_3">'Chart Review Info'!$G$13</definedName>
    <definedName name="Reviewer_4">'Chart Review Info'!$G$14</definedName>
    <definedName name="Reviewer_5">'Chart Review Info'!$G$15</definedName>
    <definedName name="Reviewer_6">'Chart Review Info'!$G$16</definedName>
    <definedName name="Reviewer_7">'Chart Review Info'!$G$17</definedName>
    <definedName name="Reviewer_8">'Chart Review Info'!$G$18</definedName>
    <definedName name="Reviewer_9">'Chart Review Info'!$G$19</definedName>
    <definedName name="Services">'Chart Review Info'!$D$5</definedName>
  </definedNames>
  <calcPr calcId="191028"/>
  <pivotCaches>
    <pivotCache cacheId="0" r:id="rId25"/>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8" i="42790" l="1"/>
  <c r="A36" i="42713"/>
  <c r="D18" i="42812"/>
  <c r="D19" i="42812"/>
  <c r="D20" i="42812"/>
  <c r="D21" i="42812"/>
  <c r="D22" i="42812"/>
  <c r="D23" i="42812"/>
  <c r="D24" i="42812"/>
  <c r="D25" i="42812"/>
  <c r="D26" i="42812"/>
  <c r="D27" i="42812"/>
  <c r="D28" i="42812"/>
  <c r="D29" i="42812"/>
  <c r="D17" i="42812"/>
  <c r="A76" i="42790"/>
  <c r="A77" i="42790"/>
  <c r="A78" i="42790"/>
  <c r="A79" i="42790"/>
  <c r="A80" i="42790"/>
  <c r="A81" i="42790"/>
  <c r="A82" i="42790"/>
  <c r="A83" i="42790"/>
  <c r="A84" i="42790"/>
  <c r="A85" i="42790"/>
  <c r="A86" i="42790"/>
  <c r="A87" i="42790"/>
  <c r="A88" i="42790"/>
  <c r="A89" i="42790"/>
  <c r="A90" i="42790"/>
  <c r="A91" i="42790"/>
  <c r="A92" i="42790"/>
  <c r="A93" i="42790"/>
  <c r="A94" i="42790"/>
  <c r="A95" i="42790"/>
  <c r="A96" i="42790"/>
  <c r="A97" i="42790"/>
  <c r="A98" i="42790"/>
  <c r="A99" i="42790"/>
  <c r="A100" i="42790"/>
  <c r="A101" i="42790"/>
  <c r="A102" i="42790"/>
  <c r="A103" i="42790"/>
  <c r="A104" i="42790"/>
  <c r="A105" i="42790"/>
  <c r="A106" i="42790"/>
  <c r="A107" i="42790"/>
  <c r="A108" i="42790"/>
  <c r="A109" i="42790"/>
  <c r="A86" i="42852"/>
  <c r="P85" i="42852"/>
  <c r="A85" i="42852"/>
  <c r="P84" i="42852"/>
  <c r="A84" i="42852"/>
  <c r="P83" i="42852"/>
  <c r="A83" i="42852"/>
  <c r="P82" i="42852"/>
  <c r="A82" i="42852"/>
  <c r="P81" i="42852"/>
  <c r="A81" i="42852"/>
  <c r="P80" i="42852"/>
  <c r="A80" i="42852"/>
  <c r="P79" i="42852"/>
  <c r="A79" i="42852"/>
  <c r="P78" i="42852"/>
  <c r="A78" i="42852"/>
  <c r="P77" i="42852"/>
  <c r="A77" i="42852"/>
  <c r="P76" i="42852"/>
  <c r="A76" i="42852"/>
  <c r="P75" i="42852"/>
  <c r="A75" i="42852"/>
  <c r="P74" i="42852"/>
  <c r="A74" i="42852"/>
  <c r="A73" i="42852"/>
  <c r="A72" i="42852"/>
  <c r="A70" i="42852"/>
  <c r="A86" i="42851"/>
  <c r="P85" i="42851"/>
  <c r="A85" i="42851"/>
  <c r="P84" i="42851"/>
  <c r="A84" i="42851"/>
  <c r="P83" i="42851"/>
  <c r="A83" i="42851"/>
  <c r="P82" i="42851"/>
  <c r="A82" i="42851"/>
  <c r="P81" i="42851"/>
  <c r="A81" i="42851"/>
  <c r="P80" i="42851"/>
  <c r="A80" i="42851"/>
  <c r="P79" i="42851"/>
  <c r="A79" i="42851"/>
  <c r="P78" i="42851"/>
  <c r="A78" i="42851"/>
  <c r="P77" i="42851"/>
  <c r="A77" i="42851"/>
  <c r="P76" i="42851"/>
  <c r="A76" i="42851"/>
  <c r="P75" i="42851"/>
  <c r="A75" i="42851"/>
  <c r="P74" i="42851"/>
  <c r="A74" i="42851"/>
  <c r="A73" i="42851"/>
  <c r="A72" i="42851"/>
  <c r="A70" i="42851"/>
  <c r="A86" i="42850"/>
  <c r="P85" i="42850"/>
  <c r="A85" i="42850"/>
  <c r="P84" i="42850"/>
  <c r="A84" i="42850"/>
  <c r="P83" i="42850"/>
  <c r="A83" i="42850"/>
  <c r="P82" i="42850"/>
  <c r="A82" i="42850"/>
  <c r="P81" i="42850"/>
  <c r="A81" i="42850"/>
  <c r="P80" i="42850"/>
  <c r="A80" i="42850"/>
  <c r="P79" i="42850"/>
  <c r="A79" i="42850"/>
  <c r="P78" i="42850"/>
  <c r="A78" i="42850"/>
  <c r="P77" i="42850"/>
  <c r="A77" i="42850"/>
  <c r="P76" i="42850"/>
  <c r="A76" i="42850"/>
  <c r="P75" i="42850"/>
  <c r="A75" i="42850"/>
  <c r="P74" i="42850"/>
  <c r="A74" i="42850"/>
  <c r="A73" i="42850"/>
  <c r="A72" i="42850"/>
  <c r="A70" i="42850"/>
  <c r="A86" i="42849"/>
  <c r="P85" i="42849"/>
  <c r="A85" i="42849"/>
  <c r="P84" i="42849"/>
  <c r="A84" i="42849"/>
  <c r="P83" i="42849"/>
  <c r="A83" i="42849"/>
  <c r="P82" i="42849"/>
  <c r="A82" i="42849"/>
  <c r="P81" i="42849"/>
  <c r="A81" i="42849"/>
  <c r="P80" i="42849"/>
  <c r="A80" i="42849"/>
  <c r="P79" i="42849"/>
  <c r="A79" i="42849"/>
  <c r="P78" i="42849"/>
  <c r="A78" i="42849"/>
  <c r="P77" i="42849"/>
  <c r="A77" i="42849"/>
  <c r="P76" i="42849"/>
  <c r="A76" i="42849"/>
  <c r="P75" i="42849"/>
  <c r="A75" i="42849"/>
  <c r="P74" i="42849"/>
  <c r="A74" i="42849"/>
  <c r="A73" i="42849"/>
  <c r="A72" i="42849"/>
  <c r="A70" i="42849"/>
  <c r="A86" i="42848"/>
  <c r="P85" i="42848"/>
  <c r="A85" i="42848"/>
  <c r="P84" i="42848"/>
  <c r="A84" i="42848"/>
  <c r="P83" i="42848"/>
  <c r="A83" i="42848"/>
  <c r="P82" i="42848"/>
  <c r="A82" i="42848"/>
  <c r="P81" i="42848"/>
  <c r="A81" i="42848"/>
  <c r="P80" i="42848"/>
  <c r="A80" i="42848"/>
  <c r="P79" i="42848"/>
  <c r="A79" i="42848"/>
  <c r="P78" i="42848"/>
  <c r="A78" i="42848"/>
  <c r="P77" i="42848"/>
  <c r="A77" i="42848"/>
  <c r="P76" i="42848"/>
  <c r="A76" i="42848"/>
  <c r="P75" i="42848"/>
  <c r="A75" i="42848"/>
  <c r="P74" i="42848"/>
  <c r="A74" i="42848"/>
  <c r="A73" i="42848"/>
  <c r="A72" i="42848"/>
  <c r="A70" i="42848"/>
  <c r="A86" i="42847"/>
  <c r="P85" i="42847"/>
  <c r="A85" i="42847"/>
  <c r="P84" i="42847"/>
  <c r="A84" i="42847"/>
  <c r="P83" i="42847"/>
  <c r="A83" i="42847"/>
  <c r="P82" i="42847"/>
  <c r="A82" i="42847"/>
  <c r="P81" i="42847"/>
  <c r="A81" i="42847"/>
  <c r="P80" i="42847"/>
  <c r="A80" i="42847"/>
  <c r="P79" i="42847"/>
  <c r="A79" i="42847"/>
  <c r="P78" i="42847"/>
  <c r="A78" i="42847"/>
  <c r="P77" i="42847"/>
  <c r="A77" i="42847"/>
  <c r="P76" i="42847"/>
  <c r="A76" i="42847"/>
  <c r="P75" i="42847"/>
  <c r="A75" i="42847"/>
  <c r="P74" i="42847"/>
  <c r="A74" i="42847"/>
  <c r="A73" i="42847"/>
  <c r="A72" i="42847"/>
  <c r="A70" i="42847"/>
  <c r="A86" i="42846"/>
  <c r="P85" i="42846"/>
  <c r="A85" i="42846"/>
  <c r="P84" i="42846"/>
  <c r="A84" i="42846"/>
  <c r="P83" i="42846"/>
  <c r="A83" i="42846"/>
  <c r="P82" i="42846"/>
  <c r="A82" i="42846"/>
  <c r="P81" i="42846"/>
  <c r="A81" i="42846"/>
  <c r="P80" i="42846"/>
  <c r="A80" i="42846"/>
  <c r="P79" i="42846"/>
  <c r="A79" i="42846"/>
  <c r="P78" i="42846"/>
  <c r="A78" i="42846"/>
  <c r="P77" i="42846"/>
  <c r="A77" i="42846"/>
  <c r="P76" i="42846"/>
  <c r="A76" i="42846"/>
  <c r="P75" i="42846"/>
  <c r="A75" i="42846"/>
  <c r="P74" i="42846"/>
  <c r="A74" i="42846"/>
  <c r="A73" i="42846"/>
  <c r="A72" i="42846"/>
  <c r="A70" i="42846"/>
  <c r="A86" i="42845"/>
  <c r="P85" i="42845"/>
  <c r="A85" i="42845"/>
  <c r="P84" i="42845"/>
  <c r="A84" i="42845"/>
  <c r="P83" i="42845"/>
  <c r="A83" i="42845"/>
  <c r="P82" i="42845"/>
  <c r="A82" i="42845"/>
  <c r="P81" i="42845"/>
  <c r="A81" i="42845"/>
  <c r="P80" i="42845"/>
  <c r="A80" i="42845"/>
  <c r="P79" i="42845"/>
  <c r="A79" i="42845"/>
  <c r="P78" i="42845"/>
  <c r="A78" i="42845"/>
  <c r="P77" i="42845"/>
  <c r="A77" i="42845"/>
  <c r="P76" i="42845"/>
  <c r="A76" i="42845"/>
  <c r="P75" i="42845"/>
  <c r="A75" i="42845"/>
  <c r="P74" i="42845"/>
  <c r="A74" i="42845"/>
  <c r="A73" i="42845"/>
  <c r="A72" i="42845"/>
  <c r="A70" i="42845"/>
  <c r="A86" i="42844"/>
  <c r="P85" i="42844"/>
  <c r="A85" i="42844"/>
  <c r="P84" i="42844"/>
  <c r="A84" i="42844"/>
  <c r="P83" i="42844"/>
  <c r="A83" i="42844"/>
  <c r="P82" i="42844"/>
  <c r="A82" i="42844"/>
  <c r="P81" i="42844"/>
  <c r="A81" i="42844"/>
  <c r="P80" i="42844"/>
  <c r="A80" i="42844"/>
  <c r="P79" i="42844"/>
  <c r="A79" i="42844"/>
  <c r="P78" i="42844"/>
  <c r="A78" i="42844"/>
  <c r="P77" i="42844"/>
  <c r="A77" i="42844"/>
  <c r="P76" i="42844"/>
  <c r="A76" i="42844"/>
  <c r="P75" i="42844"/>
  <c r="A75" i="42844"/>
  <c r="P74" i="42844"/>
  <c r="A74" i="42844"/>
  <c r="A73" i="42844"/>
  <c r="A72" i="42844"/>
  <c r="A70" i="42844"/>
  <c r="A86" i="42843"/>
  <c r="P85" i="42843"/>
  <c r="A85" i="42843"/>
  <c r="P84" i="42843"/>
  <c r="A84" i="42843"/>
  <c r="P83" i="42843"/>
  <c r="A83" i="42843"/>
  <c r="P82" i="42843"/>
  <c r="A82" i="42843"/>
  <c r="P81" i="42843"/>
  <c r="A81" i="42843"/>
  <c r="P80" i="42843"/>
  <c r="A80" i="42843"/>
  <c r="P79" i="42843"/>
  <c r="A79" i="42843"/>
  <c r="P78" i="42843"/>
  <c r="A78" i="42843"/>
  <c r="P77" i="42843"/>
  <c r="A77" i="42843"/>
  <c r="P76" i="42843"/>
  <c r="A76" i="42843"/>
  <c r="P75" i="42843"/>
  <c r="A75" i="42843"/>
  <c r="P74" i="42843"/>
  <c r="A74" i="42843"/>
  <c r="A73" i="42843"/>
  <c r="A72" i="42843"/>
  <c r="A70" i="42843"/>
  <c r="A86" i="42842"/>
  <c r="P85" i="42842"/>
  <c r="A85" i="42842"/>
  <c r="P84" i="42842"/>
  <c r="A84" i="42842"/>
  <c r="P83" i="42842"/>
  <c r="A83" i="42842"/>
  <c r="P82" i="42842"/>
  <c r="A82" i="42842"/>
  <c r="P81" i="42842"/>
  <c r="A81" i="42842"/>
  <c r="P80" i="42842"/>
  <c r="A80" i="42842"/>
  <c r="P79" i="42842"/>
  <c r="A79" i="42842"/>
  <c r="P78" i="42842"/>
  <c r="A78" i="42842"/>
  <c r="P77" i="42842"/>
  <c r="A77" i="42842"/>
  <c r="P76" i="42842"/>
  <c r="A76" i="42842"/>
  <c r="P75" i="42842"/>
  <c r="A75" i="42842"/>
  <c r="P74" i="42842"/>
  <c r="A74" i="42842"/>
  <c r="A73" i="42842"/>
  <c r="A72" i="42842"/>
  <c r="A70" i="42842"/>
  <c r="A86" i="42841"/>
  <c r="P85" i="42841"/>
  <c r="A85" i="42841"/>
  <c r="P84" i="42841"/>
  <c r="A84" i="42841"/>
  <c r="P83" i="42841"/>
  <c r="A83" i="42841"/>
  <c r="P82" i="42841"/>
  <c r="A82" i="42841"/>
  <c r="P81" i="42841"/>
  <c r="A81" i="42841"/>
  <c r="P80" i="42841"/>
  <c r="A80" i="42841"/>
  <c r="P79" i="42841"/>
  <c r="A79" i="42841"/>
  <c r="P78" i="42841"/>
  <c r="A78" i="42841"/>
  <c r="P77" i="42841"/>
  <c r="A77" i="42841"/>
  <c r="P76" i="42841"/>
  <c r="A76" i="42841"/>
  <c r="P75" i="42841"/>
  <c r="A75" i="42841"/>
  <c r="P74" i="42841"/>
  <c r="A74" i="42841"/>
  <c r="A73" i="42841"/>
  <c r="A72" i="42841"/>
  <c r="A70" i="42841"/>
  <c r="A86" i="42840"/>
  <c r="P85" i="42840"/>
  <c r="A85" i="42840"/>
  <c r="P84" i="42840"/>
  <c r="A84" i="42840"/>
  <c r="P83" i="42840"/>
  <c r="A83" i="42840"/>
  <c r="P82" i="42840"/>
  <c r="A82" i="42840"/>
  <c r="P81" i="42840"/>
  <c r="A81" i="42840"/>
  <c r="P80" i="42840"/>
  <c r="A80" i="42840"/>
  <c r="P79" i="42840"/>
  <c r="A79" i="42840"/>
  <c r="P78" i="42840"/>
  <c r="A78" i="42840"/>
  <c r="P77" i="42840"/>
  <c r="A77" i="42840"/>
  <c r="P76" i="42840"/>
  <c r="A76" i="42840"/>
  <c r="P75" i="42840"/>
  <c r="A75" i="42840"/>
  <c r="P74" i="42840"/>
  <c r="A74" i="42840"/>
  <c r="A73" i="42840"/>
  <c r="A72" i="42840"/>
  <c r="A70" i="42840"/>
  <c r="A86" i="42839"/>
  <c r="P85" i="42839"/>
  <c r="A85" i="42839"/>
  <c r="P84" i="42839"/>
  <c r="A84" i="42839"/>
  <c r="P83" i="42839"/>
  <c r="A83" i="42839"/>
  <c r="P82" i="42839"/>
  <c r="A82" i="42839"/>
  <c r="P81" i="42839"/>
  <c r="A81" i="42839"/>
  <c r="P80" i="42839"/>
  <c r="A80" i="42839"/>
  <c r="P79" i="42839"/>
  <c r="A79" i="42839"/>
  <c r="P78" i="42839"/>
  <c r="A78" i="42839"/>
  <c r="P77" i="42839"/>
  <c r="A77" i="42839"/>
  <c r="P76" i="42839"/>
  <c r="A76" i="42839"/>
  <c r="P75" i="42839"/>
  <c r="A75" i="42839"/>
  <c r="P74" i="42839"/>
  <c r="A74" i="42839"/>
  <c r="A73" i="42839"/>
  <c r="A72" i="42839"/>
  <c r="A70" i="42839"/>
  <c r="A86" i="42838"/>
  <c r="P85" i="42838"/>
  <c r="A85" i="42838"/>
  <c r="P84" i="42838"/>
  <c r="A84" i="42838"/>
  <c r="P83" i="42838"/>
  <c r="A83" i="42838"/>
  <c r="P82" i="42838"/>
  <c r="A82" i="42838"/>
  <c r="P81" i="42838"/>
  <c r="A81" i="42838"/>
  <c r="P80" i="42838"/>
  <c r="A80" i="42838"/>
  <c r="P79" i="42838"/>
  <c r="A79" i="42838"/>
  <c r="P78" i="42838"/>
  <c r="A78" i="42838"/>
  <c r="P77" i="42838"/>
  <c r="A77" i="42838"/>
  <c r="P76" i="42838"/>
  <c r="A76" i="42838"/>
  <c r="P75" i="42838"/>
  <c r="A75" i="42838"/>
  <c r="P74" i="42838"/>
  <c r="A74" i="42838"/>
  <c r="A73" i="42838"/>
  <c r="A72" i="42838"/>
  <c r="A70" i="42838"/>
  <c r="A86" i="42837"/>
  <c r="P85" i="42837"/>
  <c r="A85" i="42837"/>
  <c r="P84" i="42837"/>
  <c r="A84" i="42837"/>
  <c r="P83" i="42837"/>
  <c r="A83" i="42837"/>
  <c r="P82" i="42837"/>
  <c r="A82" i="42837"/>
  <c r="P81" i="42837"/>
  <c r="A81" i="42837"/>
  <c r="P80" i="42837"/>
  <c r="A80" i="42837"/>
  <c r="P79" i="42837"/>
  <c r="A79" i="42837"/>
  <c r="P78" i="42837"/>
  <c r="A78" i="42837"/>
  <c r="P77" i="42837"/>
  <c r="A77" i="42837"/>
  <c r="P76" i="42837"/>
  <c r="A76" i="42837"/>
  <c r="P75" i="42837"/>
  <c r="A75" i="42837"/>
  <c r="P74" i="42837"/>
  <c r="A74" i="42837"/>
  <c r="A73" i="42837"/>
  <c r="A72" i="42837"/>
  <c r="A70" i="42837"/>
  <c r="A86" i="42836"/>
  <c r="P85" i="42836"/>
  <c r="A85" i="42836"/>
  <c r="P84" i="42836"/>
  <c r="A84" i="42836"/>
  <c r="P83" i="42836"/>
  <c r="A83" i="42836"/>
  <c r="P82" i="42836"/>
  <c r="A82" i="42836"/>
  <c r="P81" i="42836"/>
  <c r="A81" i="42836"/>
  <c r="P80" i="42836"/>
  <c r="A80" i="42836"/>
  <c r="P79" i="42836"/>
  <c r="A79" i="42836"/>
  <c r="P78" i="42836"/>
  <c r="A78" i="42836"/>
  <c r="P77" i="42836"/>
  <c r="A77" i="42836"/>
  <c r="P76" i="42836"/>
  <c r="A76" i="42836"/>
  <c r="P75" i="42836"/>
  <c r="A75" i="42836"/>
  <c r="P74" i="42836"/>
  <c r="A74" i="42836"/>
  <c r="A73" i="42836"/>
  <c r="A72" i="42836"/>
  <c r="A70" i="42836"/>
  <c r="A86" i="42835"/>
  <c r="P85" i="42835"/>
  <c r="A85" i="42835"/>
  <c r="P84" i="42835"/>
  <c r="A84" i="42835"/>
  <c r="P83" i="42835"/>
  <c r="A83" i="42835"/>
  <c r="P82" i="42835"/>
  <c r="A82" i="42835"/>
  <c r="P81" i="42835"/>
  <c r="A81" i="42835"/>
  <c r="P80" i="42835"/>
  <c r="A80" i="42835"/>
  <c r="P79" i="42835"/>
  <c r="A79" i="42835"/>
  <c r="P78" i="42835"/>
  <c r="A78" i="42835"/>
  <c r="P77" i="42835"/>
  <c r="A77" i="42835"/>
  <c r="P76" i="42835"/>
  <c r="A76" i="42835"/>
  <c r="P75" i="42835"/>
  <c r="A75" i="42835"/>
  <c r="P74" i="42835"/>
  <c r="A74" i="42835"/>
  <c r="A73" i="42835"/>
  <c r="A72" i="42835"/>
  <c r="A70" i="42835"/>
  <c r="A86" i="42833"/>
  <c r="P85" i="42833"/>
  <c r="A85" i="42833"/>
  <c r="P84" i="42833"/>
  <c r="A84" i="42833"/>
  <c r="P83" i="42833"/>
  <c r="A83" i="42833"/>
  <c r="P82" i="42833"/>
  <c r="A82" i="42833"/>
  <c r="P81" i="42833"/>
  <c r="A81" i="42833"/>
  <c r="P80" i="42833"/>
  <c r="A80" i="42833"/>
  <c r="P79" i="42833"/>
  <c r="A79" i="42833"/>
  <c r="P78" i="42833"/>
  <c r="A78" i="42833"/>
  <c r="P77" i="42833"/>
  <c r="A77" i="42833"/>
  <c r="P76" i="42833"/>
  <c r="A76" i="42833"/>
  <c r="P75" i="42833"/>
  <c r="A75" i="42833"/>
  <c r="P74" i="42833"/>
  <c r="A74" i="42833"/>
  <c r="A73" i="42833"/>
  <c r="A72" i="42833"/>
  <c r="A70" i="42833"/>
  <c r="A104" i="42852"/>
  <c r="A102" i="42852"/>
  <c r="P101" i="42852"/>
  <c r="A101" i="42852"/>
  <c r="P100" i="42852"/>
  <c r="A100" i="42852"/>
  <c r="P99" i="42852"/>
  <c r="A99" i="42852"/>
  <c r="P98" i="42852"/>
  <c r="A98" i="42852"/>
  <c r="P97" i="42852"/>
  <c r="A97" i="42852"/>
  <c r="P96" i="42852"/>
  <c r="A96" i="42852"/>
  <c r="P95" i="42852"/>
  <c r="A95" i="42852"/>
  <c r="P94" i="42852"/>
  <c r="A94" i="42852"/>
  <c r="P93" i="42852"/>
  <c r="A93" i="42852"/>
  <c r="P92" i="42852"/>
  <c r="A92" i="42852"/>
  <c r="P91" i="42852"/>
  <c r="A91" i="42852"/>
  <c r="P90" i="42852"/>
  <c r="A90" i="42852"/>
  <c r="A89" i="42852"/>
  <c r="A104" i="42851"/>
  <c r="A102" i="42851"/>
  <c r="P101" i="42851"/>
  <c r="A101" i="42851"/>
  <c r="P100" i="42851"/>
  <c r="A100" i="42851"/>
  <c r="P99" i="42851"/>
  <c r="A99" i="42851"/>
  <c r="P98" i="42851"/>
  <c r="A98" i="42851"/>
  <c r="P97" i="42851"/>
  <c r="A97" i="42851"/>
  <c r="P96" i="42851"/>
  <c r="A96" i="42851"/>
  <c r="P95" i="42851"/>
  <c r="A95" i="42851"/>
  <c r="P94" i="42851"/>
  <c r="A94" i="42851"/>
  <c r="P93" i="42851"/>
  <c r="A93" i="42851"/>
  <c r="P92" i="42851"/>
  <c r="A92" i="42851"/>
  <c r="P91" i="42851"/>
  <c r="A91" i="42851"/>
  <c r="P90" i="42851"/>
  <c r="A90" i="42851"/>
  <c r="A89" i="42851"/>
  <c r="A104" i="42850"/>
  <c r="A102" i="42850"/>
  <c r="P101" i="42850"/>
  <c r="A101" i="42850"/>
  <c r="P100" i="42850"/>
  <c r="A100" i="42850"/>
  <c r="P99" i="42850"/>
  <c r="A99" i="42850"/>
  <c r="P98" i="42850"/>
  <c r="A98" i="42850"/>
  <c r="P97" i="42850"/>
  <c r="A97" i="42850"/>
  <c r="P96" i="42850"/>
  <c r="A96" i="42850"/>
  <c r="P95" i="42850"/>
  <c r="A95" i="42850"/>
  <c r="P94" i="42850"/>
  <c r="A94" i="42850"/>
  <c r="P93" i="42850"/>
  <c r="A93" i="42850"/>
  <c r="P92" i="42850"/>
  <c r="A92" i="42850"/>
  <c r="P91" i="42850"/>
  <c r="A91" i="42850"/>
  <c r="P90" i="42850"/>
  <c r="A90" i="42850"/>
  <c r="A89" i="42850"/>
  <c r="A104" i="42849"/>
  <c r="A102" i="42849"/>
  <c r="P101" i="42849"/>
  <c r="A101" i="42849"/>
  <c r="P100" i="42849"/>
  <c r="A100" i="42849"/>
  <c r="P99" i="42849"/>
  <c r="A99" i="42849"/>
  <c r="P98" i="42849"/>
  <c r="A98" i="42849"/>
  <c r="P97" i="42849"/>
  <c r="A97" i="42849"/>
  <c r="P96" i="42849"/>
  <c r="A96" i="42849"/>
  <c r="P95" i="42849"/>
  <c r="A95" i="42849"/>
  <c r="P94" i="42849"/>
  <c r="A94" i="42849"/>
  <c r="P93" i="42849"/>
  <c r="A93" i="42849"/>
  <c r="P92" i="42849"/>
  <c r="A92" i="42849"/>
  <c r="P91" i="42849"/>
  <c r="A91" i="42849"/>
  <c r="P90" i="42849"/>
  <c r="A90" i="42849"/>
  <c r="A89" i="42849"/>
  <c r="A104" i="42848"/>
  <c r="A102" i="42848"/>
  <c r="P101" i="42848"/>
  <c r="A101" i="42848"/>
  <c r="P100" i="42848"/>
  <c r="A100" i="42848"/>
  <c r="P99" i="42848"/>
  <c r="A99" i="42848"/>
  <c r="P98" i="42848"/>
  <c r="A98" i="42848"/>
  <c r="P97" i="42848"/>
  <c r="A97" i="42848"/>
  <c r="P96" i="42848"/>
  <c r="A96" i="42848"/>
  <c r="P95" i="42848"/>
  <c r="A95" i="42848"/>
  <c r="P94" i="42848"/>
  <c r="A94" i="42848"/>
  <c r="P93" i="42848"/>
  <c r="A93" i="42848"/>
  <c r="P92" i="42848"/>
  <c r="A92" i="42848"/>
  <c r="P91" i="42848"/>
  <c r="A91" i="42848"/>
  <c r="P90" i="42848"/>
  <c r="A90" i="42848"/>
  <c r="A89" i="42848"/>
  <c r="A104" i="42847"/>
  <c r="A102" i="42847"/>
  <c r="P101" i="42847"/>
  <c r="A101" i="42847"/>
  <c r="P100" i="42847"/>
  <c r="A100" i="42847"/>
  <c r="P99" i="42847"/>
  <c r="A99" i="42847"/>
  <c r="P98" i="42847"/>
  <c r="A98" i="42847"/>
  <c r="P97" i="42847"/>
  <c r="A97" i="42847"/>
  <c r="P96" i="42847"/>
  <c r="A96" i="42847"/>
  <c r="P95" i="42847"/>
  <c r="A95" i="42847"/>
  <c r="P94" i="42847"/>
  <c r="A94" i="42847"/>
  <c r="P93" i="42847"/>
  <c r="A93" i="42847"/>
  <c r="P92" i="42847"/>
  <c r="A92" i="42847"/>
  <c r="P91" i="42847"/>
  <c r="A91" i="42847"/>
  <c r="P90" i="42847"/>
  <c r="A90" i="42847"/>
  <c r="A89" i="42847"/>
  <c r="A104" i="42846"/>
  <c r="A102" i="42846"/>
  <c r="P101" i="42846"/>
  <c r="A101" i="42846"/>
  <c r="P100" i="42846"/>
  <c r="A100" i="42846"/>
  <c r="P99" i="42846"/>
  <c r="A99" i="42846"/>
  <c r="P98" i="42846"/>
  <c r="A98" i="42846"/>
  <c r="P97" i="42846"/>
  <c r="A97" i="42846"/>
  <c r="P96" i="42846"/>
  <c r="A96" i="42846"/>
  <c r="P95" i="42846"/>
  <c r="A95" i="42846"/>
  <c r="P94" i="42846"/>
  <c r="A94" i="42846"/>
  <c r="P93" i="42846"/>
  <c r="A93" i="42846"/>
  <c r="P92" i="42846"/>
  <c r="A92" i="42846"/>
  <c r="P91" i="42846"/>
  <c r="A91" i="42846"/>
  <c r="P90" i="42846"/>
  <c r="A90" i="42846"/>
  <c r="A89" i="42846"/>
  <c r="A104" i="42845"/>
  <c r="A102" i="42845"/>
  <c r="P101" i="42845"/>
  <c r="A101" i="42845"/>
  <c r="P100" i="42845"/>
  <c r="A100" i="42845"/>
  <c r="P99" i="42845"/>
  <c r="A99" i="42845"/>
  <c r="P98" i="42845"/>
  <c r="A98" i="42845"/>
  <c r="P97" i="42845"/>
  <c r="A97" i="42845"/>
  <c r="P96" i="42845"/>
  <c r="A96" i="42845"/>
  <c r="P95" i="42845"/>
  <c r="A95" i="42845"/>
  <c r="P94" i="42845"/>
  <c r="A94" i="42845"/>
  <c r="P93" i="42845"/>
  <c r="A93" i="42845"/>
  <c r="P92" i="42845"/>
  <c r="A92" i="42845"/>
  <c r="P91" i="42845"/>
  <c r="A91" i="42845"/>
  <c r="P90" i="42845"/>
  <c r="A90" i="42845"/>
  <c r="A89" i="42845"/>
  <c r="A104" i="42844"/>
  <c r="A102" i="42844"/>
  <c r="P101" i="42844"/>
  <c r="A101" i="42844"/>
  <c r="P100" i="42844"/>
  <c r="A100" i="42844"/>
  <c r="P99" i="42844"/>
  <c r="A99" i="42844"/>
  <c r="P98" i="42844"/>
  <c r="A98" i="42844"/>
  <c r="P97" i="42844"/>
  <c r="A97" i="42844"/>
  <c r="P96" i="42844"/>
  <c r="A96" i="42844"/>
  <c r="P95" i="42844"/>
  <c r="A95" i="42844"/>
  <c r="P94" i="42844"/>
  <c r="A94" i="42844"/>
  <c r="P93" i="42844"/>
  <c r="A93" i="42844"/>
  <c r="P92" i="42844"/>
  <c r="A92" i="42844"/>
  <c r="P91" i="42844"/>
  <c r="A91" i="42844"/>
  <c r="P90" i="42844"/>
  <c r="A90" i="42844"/>
  <c r="A89" i="42844"/>
  <c r="A104" i="42843"/>
  <c r="A102" i="42843"/>
  <c r="P101" i="42843"/>
  <c r="A101" i="42843"/>
  <c r="P100" i="42843"/>
  <c r="A100" i="42843"/>
  <c r="P99" i="42843"/>
  <c r="A99" i="42843"/>
  <c r="P98" i="42843"/>
  <c r="A98" i="42843"/>
  <c r="P97" i="42843"/>
  <c r="A97" i="42843"/>
  <c r="P96" i="42843"/>
  <c r="A96" i="42843"/>
  <c r="P95" i="42843"/>
  <c r="A95" i="42843"/>
  <c r="P94" i="42843"/>
  <c r="A94" i="42843"/>
  <c r="P93" i="42843"/>
  <c r="A93" i="42843"/>
  <c r="P92" i="42843"/>
  <c r="A92" i="42843"/>
  <c r="P91" i="42843"/>
  <c r="A91" i="42843"/>
  <c r="P90" i="42843"/>
  <c r="A90" i="42843"/>
  <c r="A89" i="42843"/>
  <c r="A104" i="42842"/>
  <c r="A102" i="42842"/>
  <c r="P101" i="42842"/>
  <c r="A101" i="42842"/>
  <c r="P100" i="42842"/>
  <c r="A100" i="42842"/>
  <c r="P99" i="42842"/>
  <c r="A99" i="42842"/>
  <c r="P98" i="42842"/>
  <c r="A98" i="42842"/>
  <c r="P97" i="42842"/>
  <c r="A97" i="42842"/>
  <c r="P96" i="42842"/>
  <c r="A96" i="42842"/>
  <c r="P95" i="42842"/>
  <c r="A95" i="42842"/>
  <c r="P94" i="42842"/>
  <c r="A94" i="42842"/>
  <c r="P93" i="42842"/>
  <c r="A93" i="42842"/>
  <c r="P92" i="42842"/>
  <c r="A92" i="42842"/>
  <c r="P91" i="42842"/>
  <c r="A91" i="42842"/>
  <c r="P90" i="42842"/>
  <c r="A90" i="42842"/>
  <c r="A89" i="42842"/>
  <c r="A104" i="42841"/>
  <c r="A102" i="42841"/>
  <c r="P101" i="42841"/>
  <c r="A101" i="42841"/>
  <c r="P100" i="42841"/>
  <c r="A100" i="42841"/>
  <c r="P99" i="42841"/>
  <c r="A99" i="42841"/>
  <c r="P98" i="42841"/>
  <c r="A98" i="42841"/>
  <c r="P97" i="42841"/>
  <c r="A97" i="42841"/>
  <c r="P96" i="42841"/>
  <c r="A96" i="42841"/>
  <c r="P95" i="42841"/>
  <c r="A95" i="42841"/>
  <c r="P94" i="42841"/>
  <c r="A94" i="42841"/>
  <c r="P93" i="42841"/>
  <c r="A93" i="42841"/>
  <c r="P92" i="42841"/>
  <c r="A92" i="42841"/>
  <c r="P91" i="42841"/>
  <c r="A91" i="42841"/>
  <c r="P90" i="42841"/>
  <c r="A90" i="42841"/>
  <c r="A89" i="42841"/>
  <c r="A104" i="42840"/>
  <c r="A102" i="42840"/>
  <c r="P101" i="42840"/>
  <c r="A101" i="42840"/>
  <c r="P100" i="42840"/>
  <c r="A100" i="42840"/>
  <c r="P99" i="42840"/>
  <c r="A99" i="42840"/>
  <c r="P98" i="42840"/>
  <c r="A98" i="42840"/>
  <c r="P97" i="42840"/>
  <c r="A97" i="42840"/>
  <c r="P96" i="42840"/>
  <c r="A96" i="42840"/>
  <c r="P95" i="42840"/>
  <c r="A95" i="42840"/>
  <c r="P94" i="42840"/>
  <c r="A94" i="42840"/>
  <c r="P93" i="42840"/>
  <c r="A93" i="42840"/>
  <c r="P92" i="42840"/>
  <c r="A92" i="42840"/>
  <c r="P91" i="42840"/>
  <c r="A91" i="42840"/>
  <c r="P90" i="42840"/>
  <c r="A90" i="42840"/>
  <c r="A89" i="42840"/>
  <c r="A104" i="42839"/>
  <c r="A102" i="42839"/>
  <c r="P101" i="42839"/>
  <c r="A101" i="42839"/>
  <c r="P100" i="42839"/>
  <c r="A100" i="42839"/>
  <c r="P99" i="42839"/>
  <c r="A99" i="42839"/>
  <c r="P98" i="42839"/>
  <c r="A98" i="42839"/>
  <c r="P97" i="42839"/>
  <c r="A97" i="42839"/>
  <c r="P96" i="42839"/>
  <c r="A96" i="42839"/>
  <c r="P95" i="42839"/>
  <c r="A95" i="42839"/>
  <c r="P94" i="42839"/>
  <c r="A94" i="42839"/>
  <c r="P93" i="42839"/>
  <c r="A93" i="42839"/>
  <c r="P92" i="42839"/>
  <c r="A92" i="42839"/>
  <c r="P91" i="42839"/>
  <c r="A91" i="42839"/>
  <c r="P90" i="42839"/>
  <c r="A90" i="42839"/>
  <c r="A89" i="42839"/>
  <c r="A104" i="42838"/>
  <c r="A102" i="42838"/>
  <c r="P101" i="42838"/>
  <c r="A101" i="42838"/>
  <c r="P100" i="42838"/>
  <c r="A100" i="42838"/>
  <c r="P99" i="42838"/>
  <c r="A99" i="42838"/>
  <c r="P98" i="42838"/>
  <c r="A98" i="42838"/>
  <c r="P97" i="42838"/>
  <c r="A97" i="42838"/>
  <c r="P96" i="42838"/>
  <c r="A96" i="42838"/>
  <c r="P95" i="42838"/>
  <c r="A95" i="42838"/>
  <c r="P94" i="42838"/>
  <c r="A94" i="42838"/>
  <c r="P93" i="42838"/>
  <c r="A93" i="42838"/>
  <c r="P92" i="42838"/>
  <c r="A92" i="42838"/>
  <c r="P91" i="42838"/>
  <c r="A91" i="42838"/>
  <c r="P90" i="42838"/>
  <c r="A90" i="42838"/>
  <c r="A89" i="42838"/>
  <c r="A104" i="42837"/>
  <c r="A102" i="42837"/>
  <c r="P101" i="42837"/>
  <c r="A101" i="42837"/>
  <c r="P100" i="42837"/>
  <c r="A100" i="42837"/>
  <c r="P99" i="42837"/>
  <c r="A99" i="42837"/>
  <c r="P98" i="42837"/>
  <c r="A98" i="42837"/>
  <c r="P97" i="42837"/>
  <c r="A97" i="42837"/>
  <c r="P96" i="42837"/>
  <c r="A96" i="42837"/>
  <c r="P95" i="42837"/>
  <c r="A95" i="42837"/>
  <c r="P94" i="42837"/>
  <c r="A94" i="42837"/>
  <c r="P93" i="42837"/>
  <c r="A93" i="42837"/>
  <c r="P92" i="42837"/>
  <c r="A92" i="42837"/>
  <c r="P91" i="42837"/>
  <c r="A91" i="42837"/>
  <c r="P90" i="42837"/>
  <c r="A90" i="42837"/>
  <c r="A89" i="42837"/>
  <c r="A104" i="42836"/>
  <c r="A102" i="42836"/>
  <c r="P101" i="42836"/>
  <c r="A101" i="42836"/>
  <c r="P100" i="42836"/>
  <c r="A100" i="42836"/>
  <c r="P99" i="42836"/>
  <c r="A99" i="42836"/>
  <c r="P98" i="42836"/>
  <c r="A98" i="42836"/>
  <c r="P97" i="42836"/>
  <c r="A97" i="42836"/>
  <c r="P96" i="42836"/>
  <c r="A96" i="42836"/>
  <c r="P95" i="42836"/>
  <c r="A95" i="42836"/>
  <c r="P94" i="42836"/>
  <c r="A94" i="42836"/>
  <c r="P93" i="42836"/>
  <c r="A93" i="42836"/>
  <c r="P92" i="42836"/>
  <c r="A92" i="42836"/>
  <c r="P91" i="42836"/>
  <c r="A91" i="42836"/>
  <c r="P90" i="42836"/>
  <c r="A90" i="42836"/>
  <c r="A89" i="42836"/>
  <c r="A104" i="42835"/>
  <c r="A102" i="42835"/>
  <c r="P101" i="42835"/>
  <c r="A101" i="42835"/>
  <c r="P100" i="42835"/>
  <c r="A100" i="42835"/>
  <c r="P99" i="42835"/>
  <c r="A99" i="42835"/>
  <c r="P98" i="42835"/>
  <c r="A98" i="42835"/>
  <c r="P97" i="42835"/>
  <c r="A97" i="42835"/>
  <c r="P96" i="42835"/>
  <c r="A96" i="42835"/>
  <c r="P95" i="42835"/>
  <c r="A95" i="42835"/>
  <c r="P94" i="42835"/>
  <c r="A94" i="42835"/>
  <c r="P93" i="42835"/>
  <c r="A93" i="42835"/>
  <c r="P92" i="42835"/>
  <c r="A92" i="42835"/>
  <c r="P91" i="42835"/>
  <c r="A91" i="42835"/>
  <c r="P90" i="42835"/>
  <c r="A90" i="42835"/>
  <c r="A89" i="42835"/>
  <c r="A104" i="42833"/>
  <c r="A102" i="42833"/>
  <c r="P101" i="42833"/>
  <c r="A101" i="42833"/>
  <c r="P100" i="42833"/>
  <c r="A100" i="42833"/>
  <c r="P99" i="42833"/>
  <c r="A99" i="42833"/>
  <c r="P98" i="42833"/>
  <c r="A98" i="42833"/>
  <c r="P97" i="42833"/>
  <c r="A97" i="42833"/>
  <c r="P96" i="42833"/>
  <c r="A96" i="42833"/>
  <c r="P95" i="42833"/>
  <c r="A95" i="42833"/>
  <c r="P94" i="42833"/>
  <c r="A94" i="42833"/>
  <c r="P93" i="42833"/>
  <c r="A93" i="42833"/>
  <c r="P92" i="42833"/>
  <c r="A92" i="42833"/>
  <c r="P91" i="42833"/>
  <c r="A91" i="42833"/>
  <c r="P90" i="42833"/>
  <c r="A90" i="42833"/>
  <c r="A89" i="42833"/>
  <c r="A86" i="42713"/>
  <c r="A88" i="42713"/>
  <c r="A89" i="42713"/>
  <c r="A90" i="42713"/>
  <c r="A91" i="42713"/>
  <c r="A92" i="42713"/>
  <c r="A93" i="42713"/>
  <c r="A94" i="42713"/>
  <c r="A95" i="42713"/>
  <c r="A96" i="42713"/>
  <c r="A97" i="42713"/>
  <c r="A98" i="42713"/>
  <c r="A99" i="42713"/>
  <c r="A100" i="42713"/>
  <c r="A101" i="42713"/>
  <c r="A102" i="42713"/>
  <c r="A104" i="42713"/>
  <c r="A105" i="42713"/>
  <c r="A106" i="42713"/>
  <c r="P101" i="42713"/>
  <c r="P100" i="42713"/>
  <c r="P99" i="42713"/>
  <c r="P98" i="42713"/>
  <c r="P97" i="42713"/>
  <c r="P96" i="42713"/>
  <c r="P95" i="42713"/>
  <c r="P94" i="42713"/>
  <c r="P93" i="42713"/>
  <c r="P92" i="42713"/>
  <c r="P91" i="42713"/>
  <c r="P90" i="42713"/>
  <c r="A88" i="42852"/>
  <c r="P69" i="42852"/>
  <c r="A69" i="42852"/>
  <c r="P68" i="42852"/>
  <c r="A68" i="42852"/>
  <c r="P67" i="42852"/>
  <c r="A67" i="42852"/>
  <c r="P66" i="42852"/>
  <c r="A66" i="42852"/>
  <c r="A65" i="42852"/>
  <c r="A88" i="42851"/>
  <c r="P69" i="42851"/>
  <c r="A69" i="42851"/>
  <c r="P68" i="42851"/>
  <c r="A68" i="42851"/>
  <c r="P67" i="42851"/>
  <c r="A67" i="42851"/>
  <c r="P66" i="42851"/>
  <c r="A66" i="42851"/>
  <c r="A65" i="42851"/>
  <c r="A88" i="42850"/>
  <c r="P69" i="42850"/>
  <c r="A69" i="42850"/>
  <c r="P68" i="42850"/>
  <c r="A68" i="42850"/>
  <c r="P67" i="42850"/>
  <c r="A67" i="42850"/>
  <c r="P66" i="42850"/>
  <c r="A66" i="42850"/>
  <c r="A65" i="42850"/>
  <c r="A88" i="42849"/>
  <c r="P69" i="42849"/>
  <c r="A69" i="42849"/>
  <c r="P68" i="42849"/>
  <c r="A68" i="42849"/>
  <c r="P67" i="42849"/>
  <c r="A67" i="42849"/>
  <c r="P66" i="42849"/>
  <c r="A66" i="42849"/>
  <c r="A65" i="42849"/>
  <c r="A88" i="42848"/>
  <c r="P69" i="42848"/>
  <c r="A69" i="42848"/>
  <c r="P68" i="42848"/>
  <c r="A68" i="42848"/>
  <c r="P67" i="42848"/>
  <c r="A67" i="42848"/>
  <c r="P66" i="42848"/>
  <c r="A66" i="42848"/>
  <c r="A65" i="42848"/>
  <c r="A88" i="42847"/>
  <c r="P69" i="42847"/>
  <c r="A69" i="42847"/>
  <c r="P68" i="42847"/>
  <c r="A68" i="42847"/>
  <c r="P67" i="42847"/>
  <c r="A67" i="42847"/>
  <c r="P66" i="42847"/>
  <c r="A66" i="42847"/>
  <c r="A65" i="42847"/>
  <c r="A88" i="42846"/>
  <c r="P69" i="42846"/>
  <c r="A69" i="42846"/>
  <c r="P68" i="42846"/>
  <c r="A68" i="42846"/>
  <c r="P67" i="42846"/>
  <c r="A67" i="42846"/>
  <c r="P66" i="42846"/>
  <c r="A66" i="42846"/>
  <c r="A65" i="42846"/>
  <c r="A88" i="42845"/>
  <c r="P69" i="42845"/>
  <c r="A69" i="42845"/>
  <c r="P68" i="42845"/>
  <c r="A68" i="42845"/>
  <c r="P67" i="42845"/>
  <c r="A67" i="42845"/>
  <c r="P66" i="42845"/>
  <c r="A66" i="42845"/>
  <c r="A65" i="42845"/>
  <c r="A88" i="42844"/>
  <c r="P69" i="42844"/>
  <c r="A69" i="42844"/>
  <c r="P68" i="42844"/>
  <c r="A68" i="42844"/>
  <c r="P67" i="42844"/>
  <c r="A67" i="42844"/>
  <c r="P66" i="42844"/>
  <c r="A66" i="42844"/>
  <c r="A65" i="42844"/>
  <c r="A88" i="42843"/>
  <c r="P69" i="42843"/>
  <c r="A69" i="42843"/>
  <c r="P68" i="42843"/>
  <c r="A68" i="42843"/>
  <c r="P67" i="42843"/>
  <c r="A67" i="42843"/>
  <c r="P66" i="42843"/>
  <c r="A66" i="42843"/>
  <c r="A65" i="42843"/>
  <c r="A88" i="42842"/>
  <c r="P69" i="42842"/>
  <c r="A69" i="42842"/>
  <c r="P68" i="42842"/>
  <c r="A68" i="42842"/>
  <c r="P67" i="42842"/>
  <c r="A67" i="42842"/>
  <c r="P66" i="42842"/>
  <c r="A66" i="42842"/>
  <c r="A65" i="42842"/>
  <c r="A88" i="42841"/>
  <c r="P69" i="42841"/>
  <c r="A69" i="42841"/>
  <c r="P68" i="42841"/>
  <c r="A68" i="42841"/>
  <c r="P67" i="42841"/>
  <c r="A67" i="42841"/>
  <c r="P66" i="42841"/>
  <c r="A66" i="42841"/>
  <c r="A65" i="42841"/>
  <c r="A88" i="42840"/>
  <c r="P69" i="42840"/>
  <c r="A69" i="42840"/>
  <c r="P68" i="42840"/>
  <c r="A68" i="42840"/>
  <c r="P67" i="42840"/>
  <c r="A67" i="42840"/>
  <c r="P66" i="42840"/>
  <c r="A66" i="42840"/>
  <c r="A65" i="42840"/>
  <c r="A88" i="42839"/>
  <c r="P69" i="42839"/>
  <c r="A69" i="42839"/>
  <c r="P68" i="42839"/>
  <c r="A68" i="42839"/>
  <c r="P67" i="42839"/>
  <c r="A67" i="42839"/>
  <c r="P66" i="42839"/>
  <c r="A66" i="42839"/>
  <c r="A65" i="42839"/>
  <c r="A88" i="42838"/>
  <c r="P69" i="42838"/>
  <c r="A69" i="42838"/>
  <c r="P68" i="42838"/>
  <c r="A68" i="42838"/>
  <c r="P67" i="42838"/>
  <c r="A67" i="42838"/>
  <c r="P66" i="42838"/>
  <c r="A66" i="42838"/>
  <c r="A65" i="42838"/>
  <c r="A88" i="42837"/>
  <c r="P69" i="42837"/>
  <c r="A69" i="42837"/>
  <c r="P68" i="42837"/>
  <c r="A68" i="42837"/>
  <c r="P67" i="42837"/>
  <c r="A67" i="42837"/>
  <c r="P66" i="42837"/>
  <c r="A66" i="42837"/>
  <c r="A65" i="42837"/>
  <c r="A88" i="42836"/>
  <c r="P69" i="42836"/>
  <c r="A69" i="42836"/>
  <c r="P68" i="42836"/>
  <c r="A68" i="42836"/>
  <c r="P67" i="42836"/>
  <c r="A67" i="42836"/>
  <c r="P66" i="42836"/>
  <c r="A66" i="42836"/>
  <c r="A65" i="42836"/>
  <c r="A88" i="42835"/>
  <c r="P69" i="42835"/>
  <c r="A69" i="42835"/>
  <c r="P68" i="42835"/>
  <c r="A68" i="42835"/>
  <c r="P67" i="42835"/>
  <c r="A67" i="42835"/>
  <c r="P66" i="42835"/>
  <c r="A66" i="42835"/>
  <c r="A65" i="42835"/>
  <c r="A88" i="42833"/>
  <c r="P69" i="42833"/>
  <c r="A69" i="42833"/>
  <c r="P68" i="42833"/>
  <c r="A68" i="42833"/>
  <c r="P67" i="42833"/>
  <c r="A67" i="42833"/>
  <c r="P66" i="42833"/>
  <c r="A66" i="42833"/>
  <c r="A65" i="42833"/>
  <c r="A120" i="42713"/>
  <c r="A119" i="42713"/>
  <c r="A118" i="42713"/>
  <c r="A116" i="42713"/>
  <c r="A115" i="42713"/>
  <c r="A114" i="42713"/>
  <c r="A113" i="42713"/>
  <c r="A112" i="42713"/>
  <c r="A111" i="42713"/>
  <c r="A109" i="42713"/>
  <c r="A108" i="42713"/>
  <c r="A107" i="42713"/>
  <c r="A85" i="42713"/>
  <c r="A84" i="42713"/>
  <c r="A83" i="42713"/>
  <c r="A82" i="42713"/>
  <c r="A81" i="42713"/>
  <c r="A80" i="42713"/>
  <c r="A79" i="42713"/>
  <c r="A78" i="42713"/>
  <c r="A77" i="42713"/>
  <c r="A76" i="42713"/>
  <c r="A75" i="42713"/>
  <c r="A74" i="42713"/>
  <c r="A73" i="42713"/>
  <c r="A72" i="42713"/>
  <c r="A70" i="42713"/>
  <c r="A69" i="42713"/>
  <c r="A68" i="42713"/>
  <c r="A67" i="42713"/>
  <c r="A66" i="42713"/>
  <c r="A65" i="42713"/>
  <c r="A64" i="42713"/>
  <c r="A62" i="42713"/>
  <c r="P85" i="42713"/>
  <c r="P84" i="42713"/>
  <c r="P83" i="42713"/>
  <c r="P82" i="42713"/>
  <c r="P81" i="42713"/>
  <c r="P80" i="42713"/>
  <c r="P79" i="42713"/>
  <c r="P78" i="42713"/>
  <c r="P77" i="42713"/>
  <c r="P76" i="42713"/>
  <c r="P75" i="42713"/>
  <c r="P74" i="42713"/>
  <c r="P69" i="42713"/>
  <c r="P68" i="42713"/>
  <c r="P67" i="42713"/>
  <c r="P66" i="42713"/>
  <c r="P26" i="42852"/>
  <c r="P25" i="42852"/>
  <c r="P24" i="42852"/>
  <c r="P23" i="42852"/>
  <c r="P22" i="42852"/>
  <c r="P21" i="42852"/>
  <c r="P20" i="42852"/>
  <c r="P19" i="42852"/>
  <c r="P26" i="42851"/>
  <c r="P25" i="42851"/>
  <c r="P24" i="42851"/>
  <c r="P23" i="42851"/>
  <c r="P22" i="42851"/>
  <c r="P21" i="42851"/>
  <c r="P20" i="42851"/>
  <c r="P19" i="42851"/>
  <c r="P26" i="42850"/>
  <c r="P25" i="42850"/>
  <c r="P24" i="42850"/>
  <c r="P23" i="42850"/>
  <c r="P22" i="42850"/>
  <c r="P21" i="42850"/>
  <c r="P20" i="42850"/>
  <c r="P19" i="42850"/>
  <c r="P26" i="42849"/>
  <c r="P25" i="42849"/>
  <c r="P24" i="42849"/>
  <c r="P23" i="42849"/>
  <c r="P22" i="42849"/>
  <c r="P21" i="42849"/>
  <c r="P20" i="42849"/>
  <c r="P19" i="42849"/>
  <c r="P26" i="42848"/>
  <c r="P25" i="42848"/>
  <c r="P24" i="42848"/>
  <c r="P23" i="42848"/>
  <c r="P22" i="42848"/>
  <c r="P21" i="42848"/>
  <c r="P20" i="42848"/>
  <c r="P19" i="42848"/>
  <c r="P26" i="42847"/>
  <c r="P25" i="42847"/>
  <c r="P24" i="42847"/>
  <c r="P23" i="42847"/>
  <c r="P22" i="42847"/>
  <c r="P21" i="42847"/>
  <c r="P20" i="42847"/>
  <c r="P19" i="42847"/>
  <c r="P26" i="42846"/>
  <c r="P25" i="42846"/>
  <c r="P24" i="42846"/>
  <c r="P23" i="42846"/>
  <c r="P22" i="42846"/>
  <c r="P21" i="42846"/>
  <c r="P20" i="42846"/>
  <c r="P19" i="42846"/>
  <c r="P26" i="42845"/>
  <c r="P25" i="42845"/>
  <c r="P24" i="42845"/>
  <c r="P23" i="42845"/>
  <c r="P22" i="42845"/>
  <c r="P21" i="42845"/>
  <c r="P20" i="42845"/>
  <c r="P19" i="42845"/>
  <c r="P26" i="42844"/>
  <c r="P25" i="42844"/>
  <c r="P24" i="42844"/>
  <c r="P23" i="42844"/>
  <c r="P22" i="42844"/>
  <c r="P21" i="42844"/>
  <c r="P20" i="42844"/>
  <c r="P19" i="42844"/>
  <c r="P26" i="42843"/>
  <c r="P25" i="42843"/>
  <c r="P24" i="42843"/>
  <c r="P23" i="42843"/>
  <c r="P22" i="42843"/>
  <c r="P21" i="42843"/>
  <c r="P20" i="42843"/>
  <c r="P19" i="42843"/>
  <c r="P26" i="42842"/>
  <c r="P25" i="42842"/>
  <c r="P24" i="42842"/>
  <c r="P23" i="42842"/>
  <c r="P22" i="42842"/>
  <c r="P21" i="42842"/>
  <c r="P20" i="42842"/>
  <c r="P19" i="42842"/>
  <c r="P26" i="42841"/>
  <c r="P25" i="42841"/>
  <c r="P24" i="42841"/>
  <c r="P23" i="42841"/>
  <c r="P22" i="42841"/>
  <c r="P21" i="42841"/>
  <c r="P20" i="42841"/>
  <c r="P19" i="42841"/>
  <c r="P26" i="42840"/>
  <c r="P25" i="42840"/>
  <c r="P24" i="42840"/>
  <c r="P23" i="42840"/>
  <c r="P22" i="42840"/>
  <c r="P21" i="42840"/>
  <c r="P20" i="42840"/>
  <c r="P19" i="42840"/>
  <c r="P26" i="42839"/>
  <c r="P25" i="42839"/>
  <c r="P24" i="42839"/>
  <c r="P23" i="42839"/>
  <c r="P22" i="42839"/>
  <c r="P21" i="42839"/>
  <c r="P20" i="42839"/>
  <c r="P19" i="42839"/>
  <c r="P26" i="42838"/>
  <c r="P25" i="42838"/>
  <c r="P24" i="42838"/>
  <c r="P23" i="42838"/>
  <c r="P22" i="42838"/>
  <c r="P21" i="42838"/>
  <c r="P20" i="42838"/>
  <c r="P19" i="42838"/>
  <c r="P26" i="42837"/>
  <c r="P25" i="42837"/>
  <c r="P24" i="42837"/>
  <c r="P23" i="42837"/>
  <c r="P22" i="42837"/>
  <c r="P21" i="42837"/>
  <c r="P20" i="42837"/>
  <c r="P19" i="42837"/>
  <c r="P26" i="42836"/>
  <c r="P25" i="42836"/>
  <c r="P24" i="42836"/>
  <c r="P23" i="42836"/>
  <c r="P22" i="42836"/>
  <c r="P21" i="42836"/>
  <c r="P20" i="42836"/>
  <c r="P19" i="42836"/>
  <c r="P26" i="42835"/>
  <c r="P25" i="42835"/>
  <c r="P24" i="42835"/>
  <c r="P23" i="42835"/>
  <c r="P22" i="42835"/>
  <c r="P21" i="42835"/>
  <c r="P20" i="42835"/>
  <c r="P19" i="42835"/>
  <c r="P26" i="42833"/>
  <c r="P25" i="42833"/>
  <c r="P24" i="42833"/>
  <c r="P23" i="42833"/>
  <c r="P22" i="42833"/>
  <c r="P21" i="42833"/>
  <c r="P20" i="42833"/>
  <c r="P19" i="42833"/>
  <c r="P26" i="42713"/>
  <c r="P25" i="42713"/>
  <c r="P24" i="42713"/>
  <c r="P23" i="42713"/>
  <c r="P22" i="42713"/>
  <c r="P21" i="42713"/>
  <c r="P20" i="42713"/>
  <c r="P38" i="42852" l="1"/>
  <c r="P37" i="42852"/>
  <c r="P36" i="42852"/>
  <c r="P35" i="42852"/>
  <c r="P34" i="42852"/>
  <c r="P33" i="42852"/>
  <c r="P32" i="42852"/>
  <c r="P31" i="42852"/>
  <c r="P38" i="42851"/>
  <c r="P37" i="42851"/>
  <c r="P36" i="42851"/>
  <c r="P35" i="42851"/>
  <c r="P34" i="42851"/>
  <c r="P33" i="42851"/>
  <c r="P32" i="42851"/>
  <c r="P31" i="42851"/>
  <c r="P38" i="42850"/>
  <c r="P37" i="42850"/>
  <c r="P36" i="42850"/>
  <c r="P35" i="42850"/>
  <c r="P34" i="42850"/>
  <c r="P33" i="42850"/>
  <c r="P32" i="42850"/>
  <c r="P31" i="42850"/>
  <c r="P38" i="42849"/>
  <c r="P37" i="42849"/>
  <c r="P36" i="42849"/>
  <c r="P35" i="42849"/>
  <c r="P34" i="42849"/>
  <c r="P33" i="42849"/>
  <c r="P32" i="42849"/>
  <c r="P31" i="42849"/>
  <c r="P38" i="42848"/>
  <c r="P37" i="42848"/>
  <c r="P36" i="42848"/>
  <c r="P35" i="42848"/>
  <c r="P34" i="42848"/>
  <c r="P33" i="42848"/>
  <c r="P32" i="42848"/>
  <c r="P31" i="42848"/>
  <c r="P38" i="42847"/>
  <c r="P37" i="42847"/>
  <c r="P36" i="42847"/>
  <c r="P35" i="42847"/>
  <c r="P34" i="42847"/>
  <c r="P33" i="42847"/>
  <c r="P32" i="42847"/>
  <c r="P31" i="42847"/>
  <c r="P38" i="42846"/>
  <c r="P37" i="42846"/>
  <c r="P36" i="42846"/>
  <c r="P35" i="42846"/>
  <c r="P34" i="42846"/>
  <c r="P33" i="42846"/>
  <c r="P32" i="42846"/>
  <c r="P31" i="42846"/>
  <c r="P38" i="42845"/>
  <c r="P37" i="42845"/>
  <c r="P36" i="42845"/>
  <c r="P35" i="42845"/>
  <c r="P34" i="42845"/>
  <c r="P33" i="42845"/>
  <c r="P32" i="42845"/>
  <c r="P31" i="42845"/>
  <c r="P38" i="42844"/>
  <c r="P37" i="42844"/>
  <c r="P36" i="42844"/>
  <c r="P35" i="42844"/>
  <c r="P34" i="42844"/>
  <c r="P33" i="42844"/>
  <c r="P32" i="42844"/>
  <c r="P31" i="42844"/>
  <c r="P38" i="42843"/>
  <c r="P37" i="42843"/>
  <c r="P36" i="42843"/>
  <c r="P35" i="42843"/>
  <c r="P34" i="42843"/>
  <c r="P33" i="42843"/>
  <c r="P32" i="42843"/>
  <c r="P31" i="42843"/>
  <c r="P38" i="42842"/>
  <c r="P37" i="42842"/>
  <c r="P36" i="42842"/>
  <c r="P35" i="42842"/>
  <c r="P34" i="42842"/>
  <c r="P33" i="42842"/>
  <c r="P32" i="42842"/>
  <c r="P31" i="42842"/>
  <c r="P38" i="42841"/>
  <c r="P37" i="42841"/>
  <c r="P36" i="42841"/>
  <c r="P35" i="42841"/>
  <c r="P34" i="42841"/>
  <c r="P33" i="42841"/>
  <c r="P32" i="42841"/>
  <c r="P31" i="42841"/>
  <c r="P38" i="42840"/>
  <c r="P37" i="42840"/>
  <c r="P36" i="42840"/>
  <c r="P35" i="42840"/>
  <c r="P34" i="42840"/>
  <c r="P33" i="42840"/>
  <c r="P32" i="42840"/>
  <c r="P31" i="42840"/>
  <c r="P38" i="42839"/>
  <c r="P37" i="42839"/>
  <c r="P36" i="42839"/>
  <c r="P35" i="42839"/>
  <c r="P34" i="42839"/>
  <c r="P33" i="42839"/>
  <c r="P32" i="42839"/>
  <c r="P31" i="42839"/>
  <c r="P38" i="42838"/>
  <c r="P37" i="42838"/>
  <c r="P36" i="42838"/>
  <c r="P35" i="42838"/>
  <c r="P34" i="42838"/>
  <c r="P33" i="42838"/>
  <c r="P32" i="42838"/>
  <c r="P31" i="42838"/>
  <c r="P38" i="42836"/>
  <c r="P37" i="42836"/>
  <c r="P36" i="42836"/>
  <c r="P35" i="42836"/>
  <c r="P34" i="42836"/>
  <c r="P33" i="42836"/>
  <c r="P32" i="42836"/>
  <c r="P31" i="42836"/>
  <c r="P38" i="42835"/>
  <c r="P37" i="42835"/>
  <c r="P36" i="42835"/>
  <c r="P35" i="42835"/>
  <c r="P34" i="42835"/>
  <c r="P33" i="42835"/>
  <c r="P32" i="42835"/>
  <c r="P31" i="42835"/>
  <c r="P38" i="42833"/>
  <c r="P37" i="42833"/>
  <c r="P36" i="42833"/>
  <c r="P35" i="42833"/>
  <c r="P34" i="42833"/>
  <c r="P33" i="42833"/>
  <c r="P32" i="42833"/>
  <c r="P31" i="42833"/>
  <c r="P38" i="42837"/>
  <c r="P37" i="42837"/>
  <c r="P36" i="42837"/>
  <c r="P35" i="42837"/>
  <c r="P34" i="42837"/>
  <c r="P33" i="42837"/>
  <c r="P32" i="42837"/>
  <c r="P31" i="42837"/>
  <c r="A179" i="42852"/>
  <c r="P178" i="42852"/>
  <c r="EO55" i="42812" s="1"/>
  <c r="A178" i="42852"/>
  <c r="P177" i="42852"/>
  <c r="A177" i="42852"/>
  <c r="P176" i="42852"/>
  <c r="A176" i="42852"/>
  <c r="P175" i="42852"/>
  <c r="A175" i="42852"/>
  <c r="P174" i="42852"/>
  <c r="A174" i="42852"/>
  <c r="P173" i="42852"/>
  <c r="A173" i="42852"/>
  <c r="P172" i="42852"/>
  <c r="A172" i="42852"/>
  <c r="P171" i="42852"/>
  <c r="A171" i="42852"/>
  <c r="P170" i="42852"/>
  <c r="A170" i="42852"/>
  <c r="A169" i="42852"/>
  <c r="P168" i="42852"/>
  <c r="A168" i="42852"/>
  <c r="P167" i="42852"/>
  <c r="A167" i="42852"/>
  <c r="P166" i="42852"/>
  <c r="A166" i="42852"/>
  <c r="P165" i="42852"/>
  <c r="A165" i="42852"/>
  <c r="A164" i="42852"/>
  <c r="P163" i="42852"/>
  <c r="A163" i="42852"/>
  <c r="P162" i="42852"/>
  <c r="A162" i="42852"/>
  <c r="P161" i="42852"/>
  <c r="A161" i="42852"/>
  <c r="A160" i="42852"/>
  <c r="P159" i="42852"/>
  <c r="A159" i="42852"/>
  <c r="P158" i="42852"/>
  <c r="A158" i="42852"/>
  <c r="P157" i="42852"/>
  <c r="A157" i="42852"/>
  <c r="P156" i="42852"/>
  <c r="A156" i="42852"/>
  <c r="P155" i="42852"/>
  <c r="A155" i="42852"/>
  <c r="P154" i="42852"/>
  <c r="A154" i="42852"/>
  <c r="A153" i="42852"/>
  <c r="P152" i="42852"/>
  <c r="A152" i="42852"/>
  <c r="P151" i="42852"/>
  <c r="A151" i="42852"/>
  <c r="P150" i="42852"/>
  <c r="A150" i="42852"/>
  <c r="P149" i="42852"/>
  <c r="A149" i="42852"/>
  <c r="P148" i="42852"/>
  <c r="A148" i="42852"/>
  <c r="P147" i="42852"/>
  <c r="A147" i="42852"/>
  <c r="P146" i="42852"/>
  <c r="A146" i="42852"/>
  <c r="P145" i="42852"/>
  <c r="A145" i="42852"/>
  <c r="P144" i="42852"/>
  <c r="A144" i="42852"/>
  <c r="P143" i="42852"/>
  <c r="A143" i="42852"/>
  <c r="P142" i="42852"/>
  <c r="A142" i="42852"/>
  <c r="P141" i="42852"/>
  <c r="A141" i="42852"/>
  <c r="P140" i="42852"/>
  <c r="A140" i="42852"/>
  <c r="P139" i="42852"/>
  <c r="A139" i="42852"/>
  <c r="P138" i="42852"/>
  <c r="A138" i="42852"/>
  <c r="P137" i="42852"/>
  <c r="A137" i="42852"/>
  <c r="P136" i="42852"/>
  <c r="A136" i="42852"/>
  <c r="P135" i="42852"/>
  <c r="A135" i="42852"/>
  <c r="P134" i="42852"/>
  <c r="A134" i="42852"/>
  <c r="P133" i="42852"/>
  <c r="A133" i="42852"/>
  <c r="P132" i="42852"/>
  <c r="A132" i="42852"/>
  <c r="A131" i="42852"/>
  <c r="A130" i="42852"/>
  <c r="A128" i="42852"/>
  <c r="P127" i="42852"/>
  <c r="A127" i="42852"/>
  <c r="P126" i="42852"/>
  <c r="A126" i="42852"/>
  <c r="A125" i="42852"/>
  <c r="A124" i="42852"/>
  <c r="A122" i="42852"/>
  <c r="P121" i="42852"/>
  <c r="A121" i="42852"/>
  <c r="P120" i="42852"/>
  <c r="A120" i="42852"/>
  <c r="A119" i="42852"/>
  <c r="A118" i="42852"/>
  <c r="A116" i="42852"/>
  <c r="P115" i="42852"/>
  <c r="A115" i="42852"/>
  <c r="P114" i="42852"/>
  <c r="A114" i="42852"/>
  <c r="P113" i="42852"/>
  <c r="A113" i="42852"/>
  <c r="A112" i="42852"/>
  <c r="A111" i="42852"/>
  <c r="A109" i="42852"/>
  <c r="P108" i="42852"/>
  <c r="A108" i="42852"/>
  <c r="P107" i="42852"/>
  <c r="A107" i="42852"/>
  <c r="P106" i="42852"/>
  <c r="A106" i="42852"/>
  <c r="A105" i="42852"/>
  <c r="A64" i="42852"/>
  <c r="A62" i="42852"/>
  <c r="P61" i="42852"/>
  <c r="A61" i="42852"/>
  <c r="P60" i="42852"/>
  <c r="A60" i="42852"/>
  <c r="A59" i="42852"/>
  <c r="A58" i="42852"/>
  <c r="A56" i="42852"/>
  <c r="P55" i="42852"/>
  <c r="A55" i="42852"/>
  <c r="A54" i="42852"/>
  <c r="A53" i="42852"/>
  <c r="A51" i="42852"/>
  <c r="P50" i="42852"/>
  <c r="A50" i="42852"/>
  <c r="P49" i="42852"/>
  <c r="A49" i="42852"/>
  <c r="A48" i="42852"/>
  <c r="A47" i="42852"/>
  <c r="A45" i="42852"/>
  <c r="P44" i="42852"/>
  <c r="A44" i="42852"/>
  <c r="P43" i="42852"/>
  <c r="A43" i="42852"/>
  <c r="A42" i="42852"/>
  <c r="A41" i="42852"/>
  <c r="A39" i="42852"/>
  <c r="A38" i="42852"/>
  <c r="A37" i="42852"/>
  <c r="A36" i="42852"/>
  <c r="A35" i="42852"/>
  <c r="A34" i="42852"/>
  <c r="A33" i="42852"/>
  <c r="A32" i="42852"/>
  <c r="A31" i="42852"/>
  <c r="A30" i="42852"/>
  <c r="A29" i="42852"/>
  <c r="A27" i="42852"/>
  <c r="A26" i="42852"/>
  <c r="A25" i="42852"/>
  <c r="A24" i="42852"/>
  <c r="A23" i="42852"/>
  <c r="A22" i="42852"/>
  <c r="A21" i="42852"/>
  <c r="A20" i="42852"/>
  <c r="A19" i="42852"/>
  <c r="A18" i="42852"/>
  <c r="A17" i="42852"/>
  <c r="A16" i="42852"/>
  <c r="P14" i="42852"/>
  <c r="A14" i="42852"/>
  <c r="P13" i="42852"/>
  <c r="A13" i="42852"/>
  <c r="P12" i="42852"/>
  <c r="A12" i="42852"/>
  <c r="P11" i="42852"/>
  <c r="A11" i="42852"/>
  <c r="P10" i="42852"/>
  <c r="A10" i="42852"/>
  <c r="P9" i="42852"/>
  <c r="A9" i="42852"/>
  <c r="A8" i="42852"/>
  <c r="P2" i="42852"/>
  <c r="N2" i="42852"/>
  <c r="I2" i="42852"/>
  <c r="C2" i="42852"/>
  <c r="A179" i="42851"/>
  <c r="P178" i="42851"/>
  <c r="A178" i="42851"/>
  <c r="P177" i="42851"/>
  <c r="A177" i="42851"/>
  <c r="P176" i="42851"/>
  <c r="A176" i="42851"/>
  <c r="P175" i="42851"/>
  <c r="A175" i="42851"/>
  <c r="P174" i="42851"/>
  <c r="A174" i="42851"/>
  <c r="P173" i="42851"/>
  <c r="A173" i="42851"/>
  <c r="P172" i="42851"/>
  <c r="A172" i="42851"/>
  <c r="P171" i="42851"/>
  <c r="A171" i="42851"/>
  <c r="P170" i="42851"/>
  <c r="A170" i="42851"/>
  <c r="A169" i="42851"/>
  <c r="P168" i="42851"/>
  <c r="A168" i="42851"/>
  <c r="P167" i="42851"/>
  <c r="A167" i="42851"/>
  <c r="P166" i="42851"/>
  <c r="A166" i="42851"/>
  <c r="P165" i="42851"/>
  <c r="A165" i="42851"/>
  <c r="A164" i="42851"/>
  <c r="P163" i="42851"/>
  <c r="A163" i="42851"/>
  <c r="P162" i="42851"/>
  <c r="A162" i="42851"/>
  <c r="P161" i="42851"/>
  <c r="A161" i="42851"/>
  <c r="A160" i="42851"/>
  <c r="P159" i="42851"/>
  <c r="A159" i="42851"/>
  <c r="P158" i="42851"/>
  <c r="A158" i="42851"/>
  <c r="P157" i="42851"/>
  <c r="A157" i="42851"/>
  <c r="P156" i="42851"/>
  <c r="A156" i="42851"/>
  <c r="P155" i="42851"/>
  <c r="A155" i="42851"/>
  <c r="P154" i="42851"/>
  <c r="A154" i="42851"/>
  <c r="A153" i="42851"/>
  <c r="P152" i="42851"/>
  <c r="A152" i="42851"/>
  <c r="P151" i="42851"/>
  <c r="A151" i="42851"/>
  <c r="P150" i="42851"/>
  <c r="A150" i="42851"/>
  <c r="P149" i="42851"/>
  <c r="A149" i="42851"/>
  <c r="P148" i="42851"/>
  <c r="A148" i="42851"/>
  <c r="P147" i="42851"/>
  <c r="A147" i="42851"/>
  <c r="P146" i="42851"/>
  <c r="A146" i="42851"/>
  <c r="P145" i="42851"/>
  <c r="A145" i="42851"/>
  <c r="P144" i="42851"/>
  <c r="A144" i="42851"/>
  <c r="P143" i="42851"/>
  <c r="A143" i="42851"/>
  <c r="P142" i="42851"/>
  <c r="A142" i="42851"/>
  <c r="P141" i="42851"/>
  <c r="A141" i="42851"/>
  <c r="P140" i="42851"/>
  <c r="A140" i="42851"/>
  <c r="P139" i="42851"/>
  <c r="A139" i="42851"/>
  <c r="P138" i="42851"/>
  <c r="A138" i="42851"/>
  <c r="P137" i="42851"/>
  <c r="A137" i="42851"/>
  <c r="P136" i="42851"/>
  <c r="A136" i="42851"/>
  <c r="P135" i="42851"/>
  <c r="A135" i="42851"/>
  <c r="P134" i="42851"/>
  <c r="A134" i="42851"/>
  <c r="P133" i="42851"/>
  <c r="A133" i="42851"/>
  <c r="P132" i="42851"/>
  <c r="A132" i="42851"/>
  <c r="A131" i="42851"/>
  <c r="A130" i="42851"/>
  <c r="A128" i="42851"/>
  <c r="P127" i="42851"/>
  <c r="A127" i="42851"/>
  <c r="P126" i="42851"/>
  <c r="A126" i="42851"/>
  <c r="A125" i="42851"/>
  <c r="A124" i="42851"/>
  <c r="A122" i="42851"/>
  <c r="P121" i="42851"/>
  <c r="A121" i="42851"/>
  <c r="P120" i="42851"/>
  <c r="A120" i="42851"/>
  <c r="A119" i="42851"/>
  <c r="A118" i="42851"/>
  <c r="A116" i="42851"/>
  <c r="P115" i="42851"/>
  <c r="A115" i="42851"/>
  <c r="P114" i="42851"/>
  <c r="A114" i="42851"/>
  <c r="P113" i="42851"/>
  <c r="A113" i="42851"/>
  <c r="A112" i="42851"/>
  <c r="A111" i="42851"/>
  <c r="A109" i="42851"/>
  <c r="P108" i="42851"/>
  <c r="A108" i="42851"/>
  <c r="P107" i="42851"/>
  <c r="A107" i="42851"/>
  <c r="P106" i="42851"/>
  <c r="A106" i="42851"/>
  <c r="A105" i="42851"/>
  <c r="A64" i="42851"/>
  <c r="A62" i="42851"/>
  <c r="P61" i="42851"/>
  <c r="A61" i="42851"/>
  <c r="P60" i="42851"/>
  <c r="A60" i="42851"/>
  <c r="A59" i="42851"/>
  <c r="A58" i="42851"/>
  <c r="A56" i="42851"/>
  <c r="P55" i="42851"/>
  <c r="A55" i="42851"/>
  <c r="A54" i="42851"/>
  <c r="A53" i="42851"/>
  <c r="A51" i="42851"/>
  <c r="P50" i="42851"/>
  <c r="A50" i="42851"/>
  <c r="P49" i="42851"/>
  <c r="A49" i="42851"/>
  <c r="A48" i="42851"/>
  <c r="A47" i="42851"/>
  <c r="A45" i="42851"/>
  <c r="P44" i="42851"/>
  <c r="A44" i="42851"/>
  <c r="P43" i="42851"/>
  <c r="A43" i="42851"/>
  <c r="A42" i="42851"/>
  <c r="A41" i="42851"/>
  <c r="A39" i="42851"/>
  <c r="A38" i="42851"/>
  <c r="A37" i="42851"/>
  <c r="A36" i="42851"/>
  <c r="A35" i="42851"/>
  <c r="A34" i="42851"/>
  <c r="A33" i="42851"/>
  <c r="A32" i="42851"/>
  <c r="A31" i="42851"/>
  <c r="A30" i="42851"/>
  <c r="A29" i="42851"/>
  <c r="A27" i="42851"/>
  <c r="A26" i="42851"/>
  <c r="A25" i="42851"/>
  <c r="A24" i="42851"/>
  <c r="A23" i="42851"/>
  <c r="A22" i="42851"/>
  <c r="A21" i="42851"/>
  <c r="A20" i="42851"/>
  <c r="A19" i="42851"/>
  <c r="A18" i="42851"/>
  <c r="A17" i="42851"/>
  <c r="A16" i="42851"/>
  <c r="P14" i="42851"/>
  <c r="A14" i="42851"/>
  <c r="P13" i="42851"/>
  <c r="A13" i="42851"/>
  <c r="P12" i="42851"/>
  <c r="A12" i="42851"/>
  <c r="P11" i="42851"/>
  <c r="A11" i="42851"/>
  <c r="P10" i="42851"/>
  <c r="A10" i="42851"/>
  <c r="P9" i="42851"/>
  <c r="A9" i="42851"/>
  <c r="A8" i="42851"/>
  <c r="P2" i="42851"/>
  <c r="N2" i="42851"/>
  <c r="I2" i="42851"/>
  <c r="C2" i="42851"/>
  <c r="A179" i="42850"/>
  <c r="P178" i="42850"/>
  <c r="A178" i="42850"/>
  <c r="P177" i="42850"/>
  <c r="A177" i="42850"/>
  <c r="P176" i="42850"/>
  <c r="A176" i="42850"/>
  <c r="P175" i="42850"/>
  <c r="A175" i="42850"/>
  <c r="P174" i="42850"/>
  <c r="A174" i="42850"/>
  <c r="P173" i="42850"/>
  <c r="A173" i="42850"/>
  <c r="P172" i="42850"/>
  <c r="A172" i="42850"/>
  <c r="P171" i="42850"/>
  <c r="A171" i="42850"/>
  <c r="P170" i="42850"/>
  <c r="A170" i="42850"/>
  <c r="A169" i="42850"/>
  <c r="P168" i="42850"/>
  <c r="A168" i="42850"/>
  <c r="P167" i="42850"/>
  <c r="A167" i="42850"/>
  <c r="P166" i="42850"/>
  <c r="A166" i="42850"/>
  <c r="P165" i="42850"/>
  <c r="A165" i="42850"/>
  <c r="A164" i="42850"/>
  <c r="P163" i="42850"/>
  <c r="A163" i="42850"/>
  <c r="P162" i="42850"/>
  <c r="A162" i="42850"/>
  <c r="P161" i="42850"/>
  <c r="A161" i="42850"/>
  <c r="A160" i="42850"/>
  <c r="P159" i="42850"/>
  <c r="A159" i="42850"/>
  <c r="P158" i="42850"/>
  <c r="A158" i="42850"/>
  <c r="P157" i="42850"/>
  <c r="A157" i="42850"/>
  <c r="P156" i="42850"/>
  <c r="A156" i="42850"/>
  <c r="P155" i="42850"/>
  <c r="A155" i="42850"/>
  <c r="P154" i="42850"/>
  <c r="A154" i="42850"/>
  <c r="A153" i="42850"/>
  <c r="P152" i="42850"/>
  <c r="A152" i="42850"/>
  <c r="P151" i="42850"/>
  <c r="A151" i="42850"/>
  <c r="P150" i="42850"/>
  <c r="A150" i="42850"/>
  <c r="P149" i="42850"/>
  <c r="A149" i="42850"/>
  <c r="P148" i="42850"/>
  <c r="A148" i="42850"/>
  <c r="P147" i="42850"/>
  <c r="A147" i="42850"/>
  <c r="P146" i="42850"/>
  <c r="A146" i="42850"/>
  <c r="P145" i="42850"/>
  <c r="A145" i="42850"/>
  <c r="P144" i="42850"/>
  <c r="A144" i="42850"/>
  <c r="P143" i="42850"/>
  <c r="A143" i="42850"/>
  <c r="P142" i="42850"/>
  <c r="A142" i="42850"/>
  <c r="P141" i="42850"/>
  <c r="A141" i="42850"/>
  <c r="P140" i="42850"/>
  <c r="A140" i="42850"/>
  <c r="P139" i="42850"/>
  <c r="A139" i="42850"/>
  <c r="P138" i="42850"/>
  <c r="A138" i="42850"/>
  <c r="P137" i="42850"/>
  <c r="A137" i="42850"/>
  <c r="P136" i="42850"/>
  <c r="A136" i="42850"/>
  <c r="P135" i="42850"/>
  <c r="A135" i="42850"/>
  <c r="P134" i="42850"/>
  <c r="A134" i="42850"/>
  <c r="P133" i="42850"/>
  <c r="A133" i="42850"/>
  <c r="P132" i="42850"/>
  <c r="A132" i="42850"/>
  <c r="A131" i="42850"/>
  <c r="A130" i="42850"/>
  <c r="A128" i="42850"/>
  <c r="P127" i="42850"/>
  <c r="A127" i="42850"/>
  <c r="P126" i="42850"/>
  <c r="A126" i="42850"/>
  <c r="A125" i="42850"/>
  <c r="A124" i="42850"/>
  <c r="A122" i="42850"/>
  <c r="P121" i="42850"/>
  <c r="A121" i="42850"/>
  <c r="P120" i="42850"/>
  <c r="A120" i="42850"/>
  <c r="A119" i="42850"/>
  <c r="A118" i="42850"/>
  <c r="A116" i="42850"/>
  <c r="P115" i="42850"/>
  <c r="A115" i="42850"/>
  <c r="P114" i="42850"/>
  <c r="A114" i="42850"/>
  <c r="P113" i="42850"/>
  <c r="A113" i="42850"/>
  <c r="A112" i="42850"/>
  <c r="A111" i="42850"/>
  <c r="A109" i="42850"/>
  <c r="P108" i="42850"/>
  <c r="A108" i="42850"/>
  <c r="P107" i="42850"/>
  <c r="A107" i="42850"/>
  <c r="P106" i="42850"/>
  <c r="A106" i="42850"/>
  <c r="A105" i="42850"/>
  <c r="A64" i="42850"/>
  <c r="A62" i="42850"/>
  <c r="P61" i="42850"/>
  <c r="A61" i="42850"/>
  <c r="P60" i="42850"/>
  <c r="A60" i="42850"/>
  <c r="A59" i="42850"/>
  <c r="A58" i="42850"/>
  <c r="A56" i="42850"/>
  <c r="P55" i="42850"/>
  <c r="A55" i="42850"/>
  <c r="A54" i="42850"/>
  <c r="A53" i="42850"/>
  <c r="A51" i="42850"/>
  <c r="P50" i="42850"/>
  <c r="A50" i="42850"/>
  <c r="P49" i="42850"/>
  <c r="A49" i="42850"/>
  <c r="A48" i="42850"/>
  <c r="A47" i="42850"/>
  <c r="A45" i="42850"/>
  <c r="P44" i="42850"/>
  <c r="A44" i="42850"/>
  <c r="P43" i="42850"/>
  <c r="A43" i="42850"/>
  <c r="A42" i="42850"/>
  <c r="A41" i="42850"/>
  <c r="A39" i="42850"/>
  <c r="A38" i="42850"/>
  <c r="A37" i="42850"/>
  <c r="A36" i="42850"/>
  <c r="A35" i="42850"/>
  <c r="A34" i="42850"/>
  <c r="A33" i="42850"/>
  <c r="A32" i="42850"/>
  <c r="A31" i="42850"/>
  <c r="A30" i="42850"/>
  <c r="A29" i="42850"/>
  <c r="A27" i="42850"/>
  <c r="A26" i="42850"/>
  <c r="A25" i="42850"/>
  <c r="A24" i="42850"/>
  <c r="A23" i="42850"/>
  <c r="A22" i="42850"/>
  <c r="A21" i="42850"/>
  <c r="A20" i="42850"/>
  <c r="A19" i="42850"/>
  <c r="A18" i="42850"/>
  <c r="A17" i="42850"/>
  <c r="A16" i="42850"/>
  <c r="P14" i="42850"/>
  <c r="A14" i="42850"/>
  <c r="P13" i="42850"/>
  <c r="A13" i="42850"/>
  <c r="P12" i="42850"/>
  <c r="A12" i="42850"/>
  <c r="P11" i="42850"/>
  <c r="A11" i="42850"/>
  <c r="P10" i="42850"/>
  <c r="A10" i="42850"/>
  <c r="P9" i="42850"/>
  <c r="A9" i="42850"/>
  <c r="A8" i="42850"/>
  <c r="P2" i="42850"/>
  <c r="N2" i="42850"/>
  <c r="I2" i="42850"/>
  <c r="C2" i="42850"/>
  <c r="A179" i="42849"/>
  <c r="P178" i="42849"/>
  <c r="A178" i="42849"/>
  <c r="P177" i="42849"/>
  <c r="A177" i="42849"/>
  <c r="P176" i="42849"/>
  <c r="A176" i="42849"/>
  <c r="P175" i="42849"/>
  <c r="A175" i="42849"/>
  <c r="P174" i="42849"/>
  <c r="A174" i="42849"/>
  <c r="P173" i="42849"/>
  <c r="A173" i="42849"/>
  <c r="P172" i="42849"/>
  <c r="A172" i="42849"/>
  <c r="P171" i="42849"/>
  <c r="A171" i="42849"/>
  <c r="P170" i="42849"/>
  <c r="A170" i="42849"/>
  <c r="A169" i="42849"/>
  <c r="P168" i="42849"/>
  <c r="A168" i="42849"/>
  <c r="P167" i="42849"/>
  <c r="A167" i="42849"/>
  <c r="P166" i="42849"/>
  <c r="A166" i="42849"/>
  <c r="P165" i="42849"/>
  <c r="A165" i="42849"/>
  <c r="A164" i="42849"/>
  <c r="P163" i="42849"/>
  <c r="A163" i="42849"/>
  <c r="P162" i="42849"/>
  <c r="A162" i="42849"/>
  <c r="P161" i="42849"/>
  <c r="A161" i="42849"/>
  <c r="A160" i="42849"/>
  <c r="P159" i="42849"/>
  <c r="A159" i="42849"/>
  <c r="P158" i="42849"/>
  <c r="A158" i="42849"/>
  <c r="P157" i="42849"/>
  <c r="A157" i="42849"/>
  <c r="P156" i="42849"/>
  <c r="A156" i="42849"/>
  <c r="P155" i="42849"/>
  <c r="A155" i="42849"/>
  <c r="P154" i="42849"/>
  <c r="A154" i="42849"/>
  <c r="A153" i="42849"/>
  <c r="P152" i="42849"/>
  <c r="A152" i="42849"/>
  <c r="P151" i="42849"/>
  <c r="A151" i="42849"/>
  <c r="P150" i="42849"/>
  <c r="A150" i="42849"/>
  <c r="P149" i="42849"/>
  <c r="A149" i="42849"/>
  <c r="P148" i="42849"/>
  <c r="A148" i="42849"/>
  <c r="P147" i="42849"/>
  <c r="A147" i="42849"/>
  <c r="P146" i="42849"/>
  <c r="A146" i="42849"/>
  <c r="P145" i="42849"/>
  <c r="A145" i="42849"/>
  <c r="P144" i="42849"/>
  <c r="A144" i="42849"/>
  <c r="P143" i="42849"/>
  <c r="A143" i="42849"/>
  <c r="P142" i="42849"/>
  <c r="A142" i="42849"/>
  <c r="P141" i="42849"/>
  <c r="A141" i="42849"/>
  <c r="P140" i="42849"/>
  <c r="A140" i="42849"/>
  <c r="P139" i="42849"/>
  <c r="A139" i="42849"/>
  <c r="P138" i="42849"/>
  <c r="A138" i="42849"/>
  <c r="P137" i="42849"/>
  <c r="A137" i="42849"/>
  <c r="P136" i="42849"/>
  <c r="A136" i="42849"/>
  <c r="P135" i="42849"/>
  <c r="A135" i="42849"/>
  <c r="P134" i="42849"/>
  <c r="A134" i="42849"/>
  <c r="P133" i="42849"/>
  <c r="A133" i="42849"/>
  <c r="P132" i="42849"/>
  <c r="A132" i="42849"/>
  <c r="A131" i="42849"/>
  <c r="A130" i="42849"/>
  <c r="A128" i="42849"/>
  <c r="P127" i="42849"/>
  <c r="A127" i="42849"/>
  <c r="P126" i="42849"/>
  <c r="A126" i="42849"/>
  <c r="A125" i="42849"/>
  <c r="A124" i="42849"/>
  <c r="A122" i="42849"/>
  <c r="P121" i="42849"/>
  <c r="A121" i="42849"/>
  <c r="P120" i="42849"/>
  <c r="A120" i="42849"/>
  <c r="A119" i="42849"/>
  <c r="A118" i="42849"/>
  <c r="A116" i="42849"/>
  <c r="P115" i="42849"/>
  <c r="A115" i="42849"/>
  <c r="P114" i="42849"/>
  <c r="A114" i="42849"/>
  <c r="P113" i="42849"/>
  <c r="A113" i="42849"/>
  <c r="A112" i="42849"/>
  <c r="A111" i="42849"/>
  <c r="A109" i="42849"/>
  <c r="P108" i="42849"/>
  <c r="A108" i="42849"/>
  <c r="P107" i="42849"/>
  <c r="A107" i="42849"/>
  <c r="P106" i="42849"/>
  <c r="A106" i="42849"/>
  <c r="A105" i="42849"/>
  <c r="A64" i="42849"/>
  <c r="A62" i="42849"/>
  <c r="P61" i="42849"/>
  <c r="A61" i="42849"/>
  <c r="P60" i="42849"/>
  <c r="A60" i="42849"/>
  <c r="A59" i="42849"/>
  <c r="A58" i="42849"/>
  <c r="A56" i="42849"/>
  <c r="P55" i="42849"/>
  <c r="A55" i="42849"/>
  <c r="A54" i="42849"/>
  <c r="A53" i="42849"/>
  <c r="A51" i="42849"/>
  <c r="P50" i="42849"/>
  <c r="A50" i="42849"/>
  <c r="P49" i="42849"/>
  <c r="A49" i="42849"/>
  <c r="A48" i="42849"/>
  <c r="A47" i="42849"/>
  <c r="A45" i="42849"/>
  <c r="P44" i="42849"/>
  <c r="A44" i="42849"/>
  <c r="P43" i="42849"/>
  <c r="A43" i="42849"/>
  <c r="A42" i="42849"/>
  <c r="A41" i="42849"/>
  <c r="A39" i="42849"/>
  <c r="A38" i="42849"/>
  <c r="A37" i="42849"/>
  <c r="A36" i="42849"/>
  <c r="A35" i="42849"/>
  <c r="A34" i="42849"/>
  <c r="A33" i="42849"/>
  <c r="A32" i="42849"/>
  <c r="A31" i="42849"/>
  <c r="A30" i="42849"/>
  <c r="A29" i="42849"/>
  <c r="A27" i="42849"/>
  <c r="A26" i="42849"/>
  <c r="A25" i="42849"/>
  <c r="A24" i="42849"/>
  <c r="A23" i="42849"/>
  <c r="A22" i="42849"/>
  <c r="A21" i="42849"/>
  <c r="A20" i="42849"/>
  <c r="A19" i="42849"/>
  <c r="A18" i="42849"/>
  <c r="A17" i="42849"/>
  <c r="A16" i="42849"/>
  <c r="P14" i="42849"/>
  <c r="A14" i="42849"/>
  <c r="P13" i="42849"/>
  <c r="A13" i="42849"/>
  <c r="P12" i="42849"/>
  <c r="A12" i="42849"/>
  <c r="P11" i="42849"/>
  <c r="A11" i="42849"/>
  <c r="P10" i="42849"/>
  <c r="A10" i="42849"/>
  <c r="P9" i="42849"/>
  <c r="A9" i="42849"/>
  <c r="A8" i="42849"/>
  <c r="P2" i="42849"/>
  <c r="N2" i="42849"/>
  <c r="I2" i="42849"/>
  <c r="C2" i="42849"/>
  <c r="A179" i="42848"/>
  <c r="P178" i="42848"/>
  <c r="A178" i="42848"/>
  <c r="P177" i="42848"/>
  <c r="A177" i="42848"/>
  <c r="P176" i="42848"/>
  <c r="A176" i="42848"/>
  <c r="P175" i="42848"/>
  <c r="A175" i="42848"/>
  <c r="P174" i="42848"/>
  <c r="A174" i="42848"/>
  <c r="P173" i="42848"/>
  <c r="A173" i="42848"/>
  <c r="P172" i="42848"/>
  <c r="A172" i="42848"/>
  <c r="P171" i="42848"/>
  <c r="A171" i="42848"/>
  <c r="P170" i="42848"/>
  <c r="A170" i="42848"/>
  <c r="A169" i="42848"/>
  <c r="P168" i="42848"/>
  <c r="A168" i="42848"/>
  <c r="P167" i="42848"/>
  <c r="A167" i="42848"/>
  <c r="P166" i="42848"/>
  <c r="A166" i="42848"/>
  <c r="P165" i="42848"/>
  <c r="A165" i="42848"/>
  <c r="A164" i="42848"/>
  <c r="P163" i="42848"/>
  <c r="A163" i="42848"/>
  <c r="P162" i="42848"/>
  <c r="A162" i="42848"/>
  <c r="P161" i="42848"/>
  <c r="A161" i="42848"/>
  <c r="A160" i="42848"/>
  <c r="P159" i="42848"/>
  <c r="A159" i="42848"/>
  <c r="P158" i="42848"/>
  <c r="A158" i="42848"/>
  <c r="P157" i="42848"/>
  <c r="A157" i="42848"/>
  <c r="P156" i="42848"/>
  <c r="A156" i="42848"/>
  <c r="P155" i="42848"/>
  <c r="A155" i="42848"/>
  <c r="P154" i="42848"/>
  <c r="A154" i="42848"/>
  <c r="A153" i="42848"/>
  <c r="P152" i="42848"/>
  <c r="A152" i="42848"/>
  <c r="P151" i="42848"/>
  <c r="A151" i="42848"/>
  <c r="P150" i="42848"/>
  <c r="A150" i="42848"/>
  <c r="P149" i="42848"/>
  <c r="A149" i="42848"/>
  <c r="P148" i="42848"/>
  <c r="A148" i="42848"/>
  <c r="P147" i="42848"/>
  <c r="A147" i="42848"/>
  <c r="P146" i="42848"/>
  <c r="A146" i="42848"/>
  <c r="P145" i="42848"/>
  <c r="A145" i="42848"/>
  <c r="P144" i="42848"/>
  <c r="A144" i="42848"/>
  <c r="P143" i="42848"/>
  <c r="A143" i="42848"/>
  <c r="P142" i="42848"/>
  <c r="A142" i="42848"/>
  <c r="P141" i="42848"/>
  <c r="A141" i="42848"/>
  <c r="P140" i="42848"/>
  <c r="A140" i="42848"/>
  <c r="P139" i="42848"/>
  <c r="A139" i="42848"/>
  <c r="P138" i="42848"/>
  <c r="A138" i="42848"/>
  <c r="P137" i="42848"/>
  <c r="A137" i="42848"/>
  <c r="P136" i="42848"/>
  <c r="A136" i="42848"/>
  <c r="P135" i="42848"/>
  <c r="A135" i="42848"/>
  <c r="P134" i="42848"/>
  <c r="A134" i="42848"/>
  <c r="P133" i="42848"/>
  <c r="A133" i="42848"/>
  <c r="P132" i="42848"/>
  <c r="A132" i="42848"/>
  <c r="A131" i="42848"/>
  <c r="A130" i="42848"/>
  <c r="A128" i="42848"/>
  <c r="P127" i="42848"/>
  <c r="A127" i="42848"/>
  <c r="P126" i="42848"/>
  <c r="A126" i="42848"/>
  <c r="A125" i="42848"/>
  <c r="A124" i="42848"/>
  <c r="A122" i="42848"/>
  <c r="P121" i="42848"/>
  <c r="A121" i="42848"/>
  <c r="P120" i="42848"/>
  <c r="A120" i="42848"/>
  <c r="A119" i="42848"/>
  <c r="A118" i="42848"/>
  <c r="A116" i="42848"/>
  <c r="P115" i="42848"/>
  <c r="A115" i="42848"/>
  <c r="P114" i="42848"/>
  <c r="A114" i="42848"/>
  <c r="P113" i="42848"/>
  <c r="A113" i="42848"/>
  <c r="A112" i="42848"/>
  <c r="A111" i="42848"/>
  <c r="A109" i="42848"/>
  <c r="P108" i="42848"/>
  <c r="A108" i="42848"/>
  <c r="P107" i="42848"/>
  <c r="A107" i="42848"/>
  <c r="P106" i="42848"/>
  <c r="A106" i="42848"/>
  <c r="A105" i="42848"/>
  <c r="A64" i="42848"/>
  <c r="A62" i="42848"/>
  <c r="P61" i="42848"/>
  <c r="A61" i="42848"/>
  <c r="P60" i="42848"/>
  <c r="A60" i="42848"/>
  <c r="A59" i="42848"/>
  <c r="A58" i="42848"/>
  <c r="A56" i="42848"/>
  <c r="P55" i="42848"/>
  <c r="A55" i="42848"/>
  <c r="A54" i="42848"/>
  <c r="A53" i="42848"/>
  <c r="A51" i="42848"/>
  <c r="P50" i="42848"/>
  <c r="A50" i="42848"/>
  <c r="P49" i="42848"/>
  <c r="A49" i="42848"/>
  <c r="A48" i="42848"/>
  <c r="A47" i="42848"/>
  <c r="A45" i="42848"/>
  <c r="P44" i="42848"/>
  <c r="A44" i="42848"/>
  <c r="P43" i="42848"/>
  <c r="A43" i="42848"/>
  <c r="A42" i="42848"/>
  <c r="A41" i="42848"/>
  <c r="A39" i="42848"/>
  <c r="A38" i="42848"/>
  <c r="A37" i="42848"/>
  <c r="A36" i="42848"/>
  <c r="A35" i="42848"/>
  <c r="A34" i="42848"/>
  <c r="A33" i="42848"/>
  <c r="A32" i="42848"/>
  <c r="A31" i="42848"/>
  <c r="A30" i="42848"/>
  <c r="A29" i="42848"/>
  <c r="A27" i="42848"/>
  <c r="A26" i="42848"/>
  <c r="A25" i="42848"/>
  <c r="A24" i="42848"/>
  <c r="A23" i="42848"/>
  <c r="A22" i="42848"/>
  <c r="A21" i="42848"/>
  <c r="A20" i="42848"/>
  <c r="A19" i="42848"/>
  <c r="A18" i="42848"/>
  <c r="A17" i="42848"/>
  <c r="A16" i="42848"/>
  <c r="P14" i="42848"/>
  <c r="A14" i="42848"/>
  <c r="P13" i="42848"/>
  <c r="A13" i="42848"/>
  <c r="P12" i="42848"/>
  <c r="A12" i="42848"/>
  <c r="P11" i="42848"/>
  <c r="A11" i="42848"/>
  <c r="P10" i="42848"/>
  <c r="A10" i="42848"/>
  <c r="P9" i="42848"/>
  <c r="A9" i="42848"/>
  <c r="A8" i="42848"/>
  <c r="P2" i="42848"/>
  <c r="N2" i="42848"/>
  <c r="I2" i="42848"/>
  <c r="C2" i="42848"/>
  <c r="A179" i="42847"/>
  <c r="P178" i="42847"/>
  <c r="A178" i="42847"/>
  <c r="P177" i="42847"/>
  <c r="A177" i="42847"/>
  <c r="P176" i="42847"/>
  <c r="A176" i="42847"/>
  <c r="P175" i="42847"/>
  <c r="A175" i="42847"/>
  <c r="P174" i="42847"/>
  <c r="A174" i="42847"/>
  <c r="P173" i="42847"/>
  <c r="A173" i="42847"/>
  <c r="P172" i="42847"/>
  <c r="A172" i="42847"/>
  <c r="P171" i="42847"/>
  <c r="A171" i="42847"/>
  <c r="P170" i="42847"/>
  <c r="A170" i="42847"/>
  <c r="A169" i="42847"/>
  <c r="P168" i="42847"/>
  <c r="A168" i="42847"/>
  <c r="P167" i="42847"/>
  <c r="A167" i="42847"/>
  <c r="P166" i="42847"/>
  <c r="A166" i="42847"/>
  <c r="P165" i="42847"/>
  <c r="A165" i="42847"/>
  <c r="A164" i="42847"/>
  <c r="P163" i="42847"/>
  <c r="A163" i="42847"/>
  <c r="P162" i="42847"/>
  <c r="A162" i="42847"/>
  <c r="P161" i="42847"/>
  <c r="A161" i="42847"/>
  <c r="A160" i="42847"/>
  <c r="P159" i="42847"/>
  <c r="A159" i="42847"/>
  <c r="P158" i="42847"/>
  <c r="A158" i="42847"/>
  <c r="P157" i="42847"/>
  <c r="A157" i="42847"/>
  <c r="P156" i="42847"/>
  <c r="A156" i="42847"/>
  <c r="P155" i="42847"/>
  <c r="A155" i="42847"/>
  <c r="P154" i="42847"/>
  <c r="A154" i="42847"/>
  <c r="A153" i="42847"/>
  <c r="P152" i="42847"/>
  <c r="A152" i="42847"/>
  <c r="P151" i="42847"/>
  <c r="A151" i="42847"/>
  <c r="P150" i="42847"/>
  <c r="A150" i="42847"/>
  <c r="P149" i="42847"/>
  <c r="A149" i="42847"/>
  <c r="P148" i="42847"/>
  <c r="A148" i="42847"/>
  <c r="P147" i="42847"/>
  <c r="A147" i="42847"/>
  <c r="P146" i="42847"/>
  <c r="A146" i="42847"/>
  <c r="P145" i="42847"/>
  <c r="A145" i="42847"/>
  <c r="P144" i="42847"/>
  <c r="A144" i="42847"/>
  <c r="P143" i="42847"/>
  <c r="A143" i="42847"/>
  <c r="P142" i="42847"/>
  <c r="A142" i="42847"/>
  <c r="P141" i="42847"/>
  <c r="A141" i="42847"/>
  <c r="P140" i="42847"/>
  <c r="A140" i="42847"/>
  <c r="P139" i="42847"/>
  <c r="A139" i="42847"/>
  <c r="P138" i="42847"/>
  <c r="A138" i="42847"/>
  <c r="P137" i="42847"/>
  <c r="A137" i="42847"/>
  <c r="P136" i="42847"/>
  <c r="A136" i="42847"/>
  <c r="P135" i="42847"/>
  <c r="A135" i="42847"/>
  <c r="P134" i="42847"/>
  <c r="A134" i="42847"/>
  <c r="P133" i="42847"/>
  <c r="A133" i="42847"/>
  <c r="P132" i="42847"/>
  <c r="A132" i="42847"/>
  <c r="A131" i="42847"/>
  <c r="A130" i="42847"/>
  <c r="A128" i="42847"/>
  <c r="P127" i="42847"/>
  <c r="A127" i="42847"/>
  <c r="P126" i="42847"/>
  <c r="A126" i="42847"/>
  <c r="A125" i="42847"/>
  <c r="A124" i="42847"/>
  <c r="A122" i="42847"/>
  <c r="P121" i="42847"/>
  <c r="A121" i="42847"/>
  <c r="P120" i="42847"/>
  <c r="A120" i="42847"/>
  <c r="A119" i="42847"/>
  <c r="A118" i="42847"/>
  <c r="A116" i="42847"/>
  <c r="P115" i="42847"/>
  <c r="A115" i="42847"/>
  <c r="P114" i="42847"/>
  <c r="A114" i="42847"/>
  <c r="P113" i="42847"/>
  <c r="A113" i="42847"/>
  <c r="A112" i="42847"/>
  <c r="A111" i="42847"/>
  <c r="A109" i="42847"/>
  <c r="P108" i="42847"/>
  <c r="A108" i="42847"/>
  <c r="P107" i="42847"/>
  <c r="A107" i="42847"/>
  <c r="P106" i="42847"/>
  <c r="A106" i="42847"/>
  <c r="A105" i="42847"/>
  <c r="A64" i="42847"/>
  <c r="A62" i="42847"/>
  <c r="P61" i="42847"/>
  <c r="A61" i="42847"/>
  <c r="P60" i="42847"/>
  <c r="A60" i="42847"/>
  <c r="A59" i="42847"/>
  <c r="A58" i="42847"/>
  <c r="A56" i="42847"/>
  <c r="P55" i="42847"/>
  <c r="A55" i="42847"/>
  <c r="A54" i="42847"/>
  <c r="A53" i="42847"/>
  <c r="A51" i="42847"/>
  <c r="P50" i="42847"/>
  <c r="A50" i="42847"/>
  <c r="P49" i="42847"/>
  <c r="A49" i="42847"/>
  <c r="A48" i="42847"/>
  <c r="A47" i="42847"/>
  <c r="A45" i="42847"/>
  <c r="P44" i="42847"/>
  <c r="A44" i="42847"/>
  <c r="P43" i="42847"/>
  <c r="A43" i="42847"/>
  <c r="A42" i="42847"/>
  <c r="A41" i="42847"/>
  <c r="A39" i="42847"/>
  <c r="A38" i="42847"/>
  <c r="A37" i="42847"/>
  <c r="A36" i="42847"/>
  <c r="A35" i="42847"/>
  <c r="A34" i="42847"/>
  <c r="A33" i="42847"/>
  <c r="A32" i="42847"/>
  <c r="A31" i="42847"/>
  <c r="A30" i="42847"/>
  <c r="A29" i="42847"/>
  <c r="A27" i="42847"/>
  <c r="A26" i="42847"/>
  <c r="A25" i="42847"/>
  <c r="A24" i="42847"/>
  <c r="A23" i="42847"/>
  <c r="A22" i="42847"/>
  <c r="A21" i="42847"/>
  <c r="A20" i="42847"/>
  <c r="A19" i="42847"/>
  <c r="A18" i="42847"/>
  <c r="A17" i="42847"/>
  <c r="A16" i="42847"/>
  <c r="P14" i="42847"/>
  <c r="A14" i="42847"/>
  <c r="P13" i="42847"/>
  <c r="A13" i="42847"/>
  <c r="P12" i="42847"/>
  <c r="A12" i="42847"/>
  <c r="P11" i="42847"/>
  <c r="A11" i="42847"/>
  <c r="P10" i="42847"/>
  <c r="A10" i="42847"/>
  <c r="P9" i="42847"/>
  <c r="A9" i="42847"/>
  <c r="A8" i="42847"/>
  <c r="P2" i="42847"/>
  <c r="N2" i="42847"/>
  <c r="I2" i="42847"/>
  <c r="C2" i="42847"/>
  <c r="A179" i="42846"/>
  <c r="P178" i="42846"/>
  <c r="A178" i="42846"/>
  <c r="P177" i="42846"/>
  <c r="A177" i="42846"/>
  <c r="P176" i="42846"/>
  <c r="A176" i="42846"/>
  <c r="P175" i="42846"/>
  <c r="A175" i="42846"/>
  <c r="P174" i="42846"/>
  <c r="A174" i="42846"/>
  <c r="P173" i="42846"/>
  <c r="A173" i="42846"/>
  <c r="P172" i="42846"/>
  <c r="A172" i="42846"/>
  <c r="P171" i="42846"/>
  <c r="A171" i="42846"/>
  <c r="P170" i="42846"/>
  <c r="A170" i="42846"/>
  <c r="A169" i="42846"/>
  <c r="P168" i="42846"/>
  <c r="A168" i="42846"/>
  <c r="P167" i="42846"/>
  <c r="A167" i="42846"/>
  <c r="P166" i="42846"/>
  <c r="A166" i="42846"/>
  <c r="P165" i="42846"/>
  <c r="A165" i="42846"/>
  <c r="A164" i="42846"/>
  <c r="P163" i="42846"/>
  <c r="A163" i="42846"/>
  <c r="P162" i="42846"/>
  <c r="A162" i="42846"/>
  <c r="P161" i="42846"/>
  <c r="A161" i="42846"/>
  <c r="A160" i="42846"/>
  <c r="P159" i="42846"/>
  <c r="A159" i="42846"/>
  <c r="P158" i="42846"/>
  <c r="A158" i="42846"/>
  <c r="P157" i="42846"/>
  <c r="A157" i="42846"/>
  <c r="P156" i="42846"/>
  <c r="A156" i="42846"/>
  <c r="P155" i="42846"/>
  <c r="A155" i="42846"/>
  <c r="P154" i="42846"/>
  <c r="A154" i="42846"/>
  <c r="A153" i="42846"/>
  <c r="P152" i="42846"/>
  <c r="A152" i="42846"/>
  <c r="P151" i="42846"/>
  <c r="A151" i="42846"/>
  <c r="P150" i="42846"/>
  <c r="A150" i="42846"/>
  <c r="P149" i="42846"/>
  <c r="A149" i="42846"/>
  <c r="P148" i="42846"/>
  <c r="A148" i="42846"/>
  <c r="P147" i="42846"/>
  <c r="A147" i="42846"/>
  <c r="P146" i="42846"/>
  <c r="A146" i="42846"/>
  <c r="P145" i="42846"/>
  <c r="A145" i="42846"/>
  <c r="P144" i="42846"/>
  <c r="A144" i="42846"/>
  <c r="P143" i="42846"/>
  <c r="A143" i="42846"/>
  <c r="P142" i="42846"/>
  <c r="A142" i="42846"/>
  <c r="P141" i="42846"/>
  <c r="A141" i="42846"/>
  <c r="P140" i="42846"/>
  <c r="A140" i="42846"/>
  <c r="P139" i="42846"/>
  <c r="A139" i="42846"/>
  <c r="P138" i="42846"/>
  <c r="A138" i="42846"/>
  <c r="P137" i="42846"/>
  <c r="A137" i="42846"/>
  <c r="P136" i="42846"/>
  <c r="A136" i="42846"/>
  <c r="P135" i="42846"/>
  <c r="A135" i="42846"/>
  <c r="P134" i="42846"/>
  <c r="A134" i="42846"/>
  <c r="P133" i="42846"/>
  <c r="A133" i="42846"/>
  <c r="P132" i="42846"/>
  <c r="A132" i="42846"/>
  <c r="A131" i="42846"/>
  <c r="A130" i="42846"/>
  <c r="A128" i="42846"/>
  <c r="P127" i="42846"/>
  <c r="A127" i="42846"/>
  <c r="P126" i="42846"/>
  <c r="A126" i="42846"/>
  <c r="A125" i="42846"/>
  <c r="A124" i="42846"/>
  <c r="A122" i="42846"/>
  <c r="P121" i="42846"/>
  <c r="A121" i="42846"/>
  <c r="P120" i="42846"/>
  <c r="A120" i="42846"/>
  <c r="A119" i="42846"/>
  <c r="A118" i="42846"/>
  <c r="A116" i="42846"/>
  <c r="P115" i="42846"/>
  <c r="A115" i="42846"/>
  <c r="P114" i="42846"/>
  <c r="A114" i="42846"/>
  <c r="P113" i="42846"/>
  <c r="A113" i="42846"/>
  <c r="A112" i="42846"/>
  <c r="A111" i="42846"/>
  <c r="A109" i="42846"/>
  <c r="P108" i="42846"/>
  <c r="A108" i="42846"/>
  <c r="P107" i="42846"/>
  <c r="A107" i="42846"/>
  <c r="P106" i="42846"/>
  <c r="A106" i="42846"/>
  <c r="A105" i="42846"/>
  <c r="A64" i="42846"/>
  <c r="A62" i="42846"/>
  <c r="P61" i="42846"/>
  <c r="A61" i="42846"/>
  <c r="P60" i="42846"/>
  <c r="A60" i="42846"/>
  <c r="A59" i="42846"/>
  <c r="A58" i="42846"/>
  <c r="A56" i="42846"/>
  <c r="P55" i="42846"/>
  <c r="A55" i="42846"/>
  <c r="A54" i="42846"/>
  <c r="A53" i="42846"/>
  <c r="A51" i="42846"/>
  <c r="P50" i="42846"/>
  <c r="A50" i="42846"/>
  <c r="P49" i="42846"/>
  <c r="A49" i="42846"/>
  <c r="A48" i="42846"/>
  <c r="A47" i="42846"/>
  <c r="A45" i="42846"/>
  <c r="P44" i="42846"/>
  <c r="A44" i="42846"/>
  <c r="P43" i="42846"/>
  <c r="A43" i="42846"/>
  <c r="A42" i="42846"/>
  <c r="A41" i="42846"/>
  <c r="A39" i="42846"/>
  <c r="A38" i="42846"/>
  <c r="A37" i="42846"/>
  <c r="A36" i="42846"/>
  <c r="A35" i="42846"/>
  <c r="A34" i="42846"/>
  <c r="A33" i="42846"/>
  <c r="A32" i="42846"/>
  <c r="A31" i="42846"/>
  <c r="A30" i="42846"/>
  <c r="A29" i="42846"/>
  <c r="A27" i="42846"/>
  <c r="A26" i="42846"/>
  <c r="A25" i="42846"/>
  <c r="A24" i="42846"/>
  <c r="A23" i="42846"/>
  <c r="A22" i="42846"/>
  <c r="A21" i="42846"/>
  <c r="A20" i="42846"/>
  <c r="A19" i="42846"/>
  <c r="A18" i="42846"/>
  <c r="A17" i="42846"/>
  <c r="A16" i="42846"/>
  <c r="P14" i="42846"/>
  <c r="A14" i="42846"/>
  <c r="P13" i="42846"/>
  <c r="A13" i="42846"/>
  <c r="P12" i="42846"/>
  <c r="A12" i="42846"/>
  <c r="P11" i="42846"/>
  <c r="A11" i="42846"/>
  <c r="P10" i="42846"/>
  <c r="A10" i="42846"/>
  <c r="P9" i="42846"/>
  <c r="A9" i="42846"/>
  <c r="A8" i="42846"/>
  <c r="P2" i="42846"/>
  <c r="N2" i="42846"/>
  <c r="I2" i="42846"/>
  <c r="C2" i="42846"/>
  <c r="A179" i="42845"/>
  <c r="P178" i="42845"/>
  <c r="A178" i="42845"/>
  <c r="P177" i="42845"/>
  <c r="A177" i="42845"/>
  <c r="P176" i="42845"/>
  <c r="A176" i="42845"/>
  <c r="P175" i="42845"/>
  <c r="A175" i="42845"/>
  <c r="P174" i="42845"/>
  <c r="A174" i="42845"/>
  <c r="P173" i="42845"/>
  <c r="A173" i="42845"/>
  <c r="P172" i="42845"/>
  <c r="A172" i="42845"/>
  <c r="P171" i="42845"/>
  <c r="A171" i="42845"/>
  <c r="P170" i="42845"/>
  <c r="A170" i="42845"/>
  <c r="A169" i="42845"/>
  <c r="P168" i="42845"/>
  <c r="A168" i="42845"/>
  <c r="P167" i="42845"/>
  <c r="A167" i="42845"/>
  <c r="P166" i="42845"/>
  <c r="A166" i="42845"/>
  <c r="P165" i="42845"/>
  <c r="A165" i="42845"/>
  <c r="A164" i="42845"/>
  <c r="P163" i="42845"/>
  <c r="A163" i="42845"/>
  <c r="P162" i="42845"/>
  <c r="A162" i="42845"/>
  <c r="P161" i="42845"/>
  <c r="A161" i="42845"/>
  <c r="A160" i="42845"/>
  <c r="P159" i="42845"/>
  <c r="A159" i="42845"/>
  <c r="P158" i="42845"/>
  <c r="A158" i="42845"/>
  <c r="P157" i="42845"/>
  <c r="A157" i="42845"/>
  <c r="P156" i="42845"/>
  <c r="A156" i="42845"/>
  <c r="P155" i="42845"/>
  <c r="A155" i="42845"/>
  <c r="P154" i="42845"/>
  <c r="A154" i="42845"/>
  <c r="A153" i="42845"/>
  <c r="P152" i="42845"/>
  <c r="A152" i="42845"/>
  <c r="P151" i="42845"/>
  <c r="A151" i="42845"/>
  <c r="P150" i="42845"/>
  <c r="A150" i="42845"/>
  <c r="P149" i="42845"/>
  <c r="A149" i="42845"/>
  <c r="P148" i="42845"/>
  <c r="A148" i="42845"/>
  <c r="P147" i="42845"/>
  <c r="A147" i="42845"/>
  <c r="P146" i="42845"/>
  <c r="A146" i="42845"/>
  <c r="P145" i="42845"/>
  <c r="A145" i="42845"/>
  <c r="P144" i="42845"/>
  <c r="A144" i="42845"/>
  <c r="P143" i="42845"/>
  <c r="A143" i="42845"/>
  <c r="P142" i="42845"/>
  <c r="A142" i="42845"/>
  <c r="P141" i="42845"/>
  <c r="A141" i="42845"/>
  <c r="P140" i="42845"/>
  <c r="A140" i="42845"/>
  <c r="P139" i="42845"/>
  <c r="A139" i="42845"/>
  <c r="P138" i="42845"/>
  <c r="A138" i="42845"/>
  <c r="P137" i="42845"/>
  <c r="A137" i="42845"/>
  <c r="P136" i="42845"/>
  <c r="A136" i="42845"/>
  <c r="P135" i="42845"/>
  <c r="A135" i="42845"/>
  <c r="P134" i="42845"/>
  <c r="A134" i="42845"/>
  <c r="P133" i="42845"/>
  <c r="A133" i="42845"/>
  <c r="P132" i="42845"/>
  <c r="A132" i="42845"/>
  <c r="A131" i="42845"/>
  <c r="A130" i="42845"/>
  <c r="A128" i="42845"/>
  <c r="P127" i="42845"/>
  <c r="A127" i="42845"/>
  <c r="P126" i="42845"/>
  <c r="A126" i="42845"/>
  <c r="A125" i="42845"/>
  <c r="A124" i="42845"/>
  <c r="A122" i="42845"/>
  <c r="P121" i="42845"/>
  <c r="A121" i="42845"/>
  <c r="P120" i="42845"/>
  <c r="A120" i="42845"/>
  <c r="A119" i="42845"/>
  <c r="A118" i="42845"/>
  <c r="A116" i="42845"/>
  <c r="P115" i="42845"/>
  <c r="A115" i="42845"/>
  <c r="P114" i="42845"/>
  <c r="A114" i="42845"/>
  <c r="P113" i="42845"/>
  <c r="A113" i="42845"/>
  <c r="A112" i="42845"/>
  <c r="A111" i="42845"/>
  <c r="A109" i="42845"/>
  <c r="P108" i="42845"/>
  <c r="A108" i="42845"/>
  <c r="P107" i="42845"/>
  <c r="A107" i="42845"/>
  <c r="P106" i="42845"/>
  <c r="A106" i="42845"/>
  <c r="A105" i="42845"/>
  <c r="A64" i="42845"/>
  <c r="A62" i="42845"/>
  <c r="P61" i="42845"/>
  <c r="A61" i="42845"/>
  <c r="P60" i="42845"/>
  <c r="A60" i="42845"/>
  <c r="A59" i="42845"/>
  <c r="A58" i="42845"/>
  <c r="A56" i="42845"/>
  <c r="P55" i="42845"/>
  <c r="A55" i="42845"/>
  <c r="A54" i="42845"/>
  <c r="A53" i="42845"/>
  <c r="A51" i="42845"/>
  <c r="P50" i="42845"/>
  <c r="A50" i="42845"/>
  <c r="P49" i="42845"/>
  <c r="A49" i="42845"/>
  <c r="A48" i="42845"/>
  <c r="A47" i="42845"/>
  <c r="A45" i="42845"/>
  <c r="P44" i="42845"/>
  <c r="A44" i="42845"/>
  <c r="P43" i="42845"/>
  <c r="A43" i="42845"/>
  <c r="A42" i="42845"/>
  <c r="A41" i="42845"/>
  <c r="A39" i="42845"/>
  <c r="A38" i="42845"/>
  <c r="A37" i="42845"/>
  <c r="A36" i="42845"/>
  <c r="A35" i="42845"/>
  <c r="A34" i="42845"/>
  <c r="A33" i="42845"/>
  <c r="A32" i="42845"/>
  <c r="A31" i="42845"/>
  <c r="A30" i="42845"/>
  <c r="A29" i="42845"/>
  <c r="A27" i="42845"/>
  <c r="A26" i="42845"/>
  <c r="A25" i="42845"/>
  <c r="A24" i="42845"/>
  <c r="A23" i="42845"/>
  <c r="A22" i="42845"/>
  <c r="A21" i="42845"/>
  <c r="A20" i="42845"/>
  <c r="A19" i="42845"/>
  <c r="A18" i="42845"/>
  <c r="A17" i="42845"/>
  <c r="A16" i="42845"/>
  <c r="P14" i="42845"/>
  <c r="A14" i="42845"/>
  <c r="P13" i="42845"/>
  <c r="A13" i="42845"/>
  <c r="P12" i="42845"/>
  <c r="A12" i="42845"/>
  <c r="P11" i="42845"/>
  <c r="A11" i="42845"/>
  <c r="P10" i="42845"/>
  <c r="A10" i="42845"/>
  <c r="P9" i="42845"/>
  <c r="A9" i="42845"/>
  <c r="A8" i="42845"/>
  <c r="P2" i="42845"/>
  <c r="N2" i="42845"/>
  <c r="I2" i="42845"/>
  <c r="C2" i="42845"/>
  <c r="A179" i="42844"/>
  <c r="P178" i="42844"/>
  <c r="A178" i="42844"/>
  <c r="P177" i="42844"/>
  <c r="A177" i="42844"/>
  <c r="P176" i="42844"/>
  <c r="A176" i="42844"/>
  <c r="P175" i="42844"/>
  <c r="A175" i="42844"/>
  <c r="P174" i="42844"/>
  <c r="A174" i="42844"/>
  <c r="P173" i="42844"/>
  <c r="A173" i="42844"/>
  <c r="P172" i="42844"/>
  <c r="A172" i="42844"/>
  <c r="P171" i="42844"/>
  <c r="A171" i="42844"/>
  <c r="P170" i="42844"/>
  <c r="A170" i="42844"/>
  <c r="A169" i="42844"/>
  <c r="P168" i="42844"/>
  <c r="A168" i="42844"/>
  <c r="P167" i="42844"/>
  <c r="A167" i="42844"/>
  <c r="P166" i="42844"/>
  <c r="A166" i="42844"/>
  <c r="P165" i="42844"/>
  <c r="A165" i="42844"/>
  <c r="A164" i="42844"/>
  <c r="P163" i="42844"/>
  <c r="A163" i="42844"/>
  <c r="P162" i="42844"/>
  <c r="A162" i="42844"/>
  <c r="P161" i="42844"/>
  <c r="A161" i="42844"/>
  <c r="A160" i="42844"/>
  <c r="P159" i="42844"/>
  <c r="A159" i="42844"/>
  <c r="P158" i="42844"/>
  <c r="A158" i="42844"/>
  <c r="P157" i="42844"/>
  <c r="A157" i="42844"/>
  <c r="P156" i="42844"/>
  <c r="A156" i="42844"/>
  <c r="P155" i="42844"/>
  <c r="A155" i="42844"/>
  <c r="P154" i="42844"/>
  <c r="A154" i="42844"/>
  <c r="A153" i="42844"/>
  <c r="P152" i="42844"/>
  <c r="A152" i="42844"/>
  <c r="P151" i="42844"/>
  <c r="A151" i="42844"/>
  <c r="P150" i="42844"/>
  <c r="A150" i="42844"/>
  <c r="P149" i="42844"/>
  <c r="A149" i="42844"/>
  <c r="P148" i="42844"/>
  <c r="A148" i="42844"/>
  <c r="P147" i="42844"/>
  <c r="A147" i="42844"/>
  <c r="P146" i="42844"/>
  <c r="A146" i="42844"/>
  <c r="P145" i="42844"/>
  <c r="A145" i="42844"/>
  <c r="P144" i="42844"/>
  <c r="A144" i="42844"/>
  <c r="P143" i="42844"/>
  <c r="A143" i="42844"/>
  <c r="P142" i="42844"/>
  <c r="A142" i="42844"/>
  <c r="P141" i="42844"/>
  <c r="A141" i="42844"/>
  <c r="P140" i="42844"/>
  <c r="A140" i="42844"/>
  <c r="P139" i="42844"/>
  <c r="A139" i="42844"/>
  <c r="P138" i="42844"/>
  <c r="A138" i="42844"/>
  <c r="P137" i="42844"/>
  <c r="A137" i="42844"/>
  <c r="P136" i="42844"/>
  <c r="A136" i="42844"/>
  <c r="P135" i="42844"/>
  <c r="A135" i="42844"/>
  <c r="P134" i="42844"/>
  <c r="A134" i="42844"/>
  <c r="P133" i="42844"/>
  <c r="A133" i="42844"/>
  <c r="P132" i="42844"/>
  <c r="A132" i="42844"/>
  <c r="A131" i="42844"/>
  <c r="A130" i="42844"/>
  <c r="A128" i="42844"/>
  <c r="P127" i="42844"/>
  <c r="A127" i="42844"/>
  <c r="P126" i="42844"/>
  <c r="A126" i="42844"/>
  <c r="A125" i="42844"/>
  <c r="A124" i="42844"/>
  <c r="A122" i="42844"/>
  <c r="P121" i="42844"/>
  <c r="A121" i="42844"/>
  <c r="P120" i="42844"/>
  <c r="A120" i="42844"/>
  <c r="A119" i="42844"/>
  <c r="A118" i="42844"/>
  <c r="A116" i="42844"/>
  <c r="P115" i="42844"/>
  <c r="A115" i="42844"/>
  <c r="P114" i="42844"/>
  <c r="A114" i="42844"/>
  <c r="P113" i="42844"/>
  <c r="A113" i="42844"/>
  <c r="A112" i="42844"/>
  <c r="A111" i="42844"/>
  <c r="A109" i="42844"/>
  <c r="P108" i="42844"/>
  <c r="A108" i="42844"/>
  <c r="P107" i="42844"/>
  <c r="A107" i="42844"/>
  <c r="P106" i="42844"/>
  <c r="A106" i="42844"/>
  <c r="A105" i="42844"/>
  <c r="A64" i="42844"/>
  <c r="A62" i="42844"/>
  <c r="P61" i="42844"/>
  <c r="A61" i="42844"/>
  <c r="P60" i="42844"/>
  <c r="A60" i="42844"/>
  <c r="A59" i="42844"/>
  <c r="A58" i="42844"/>
  <c r="A56" i="42844"/>
  <c r="P55" i="42844"/>
  <c r="A55" i="42844"/>
  <c r="A54" i="42844"/>
  <c r="A53" i="42844"/>
  <c r="A51" i="42844"/>
  <c r="P50" i="42844"/>
  <c r="A50" i="42844"/>
  <c r="P49" i="42844"/>
  <c r="A49" i="42844"/>
  <c r="A48" i="42844"/>
  <c r="A47" i="42844"/>
  <c r="A45" i="42844"/>
  <c r="P44" i="42844"/>
  <c r="A44" i="42844"/>
  <c r="P43" i="42844"/>
  <c r="A43" i="42844"/>
  <c r="A42" i="42844"/>
  <c r="A41" i="42844"/>
  <c r="A39" i="42844"/>
  <c r="A38" i="42844"/>
  <c r="A37" i="42844"/>
  <c r="A36" i="42844"/>
  <c r="A35" i="42844"/>
  <c r="A34" i="42844"/>
  <c r="A33" i="42844"/>
  <c r="A32" i="42844"/>
  <c r="A31" i="42844"/>
  <c r="A30" i="42844"/>
  <c r="A29" i="42844"/>
  <c r="A27" i="42844"/>
  <c r="A26" i="42844"/>
  <c r="A25" i="42844"/>
  <c r="A24" i="42844"/>
  <c r="A23" i="42844"/>
  <c r="A22" i="42844"/>
  <c r="A21" i="42844"/>
  <c r="A20" i="42844"/>
  <c r="A19" i="42844"/>
  <c r="A18" i="42844"/>
  <c r="A17" i="42844"/>
  <c r="A16" i="42844"/>
  <c r="P14" i="42844"/>
  <c r="A14" i="42844"/>
  <c r="P13" i="42844"/>
  <c r="A13" i="42844"/>
  <c r="P12" i="42844"/>
  <c r="A12" i="42844"/>
  <c r="P11" i="42844"/>
  <c r="A11" i="42844"/>
  <c r="P10" i="42844"/>
  <c r="A10" i="42844"/>
  <c r="P9" i="42844"/>
  <c r="A9" i="42844"/>
  <c r="A8" i="42844"/>
  <c r="P2" i="42844"/>
  <c r="N2" i="42844"/>
  <c r="I2" i="42844"/>
  <c r="C2" i="42844"/>
  <c r="A179" i="42843"/>
  <c r="P178" i="42843"/>
  <c r="A178" i="42843"/>
  <c r="P177" i="42843"/>
  <c r="A177" i="42843"/>
  <c r="P176" i="42843"/>
  <c r="A176" i="42843"/>
  <c r="P175" i="42843"/>
  <c r="A175" i="42843"/>
  <c r="P174" i="42843"/>
  <c r="A174" i="42843"/>
  <c r="P173" i="42843"/>
  <c r="A173" i="42843"/>
  <c r="P172" i="42843"/>
  <c r="A172" i="42843"/>
  <c r="P171" i="42843"/>
  <c r="A171" i="42843"/>
  <c r="P170" i="42843"/>
  <c r="A170" i="42843"/>
  <c r="A169" i="42843"/>
  <c r="P168" i="42843"/>
  <c r="A168" i="42843"/>
  <c r="P167" i="42843"/>
  <c r="A167" i="42843"/>
  <c r="P166" i="42843"/>
  <c r="A166" i="42843"/>
  <c r="P165" i="42843"/>
  <c r="A165" i="42843"/>
  <c r="A164" i="42843"/>
  <c r="P163" i="42843"/>
  <c r="A163" i="42843"/>
  <c r="P162" i="42843"/>
  <c r="A162" i="42843"/>
  <c r="P161" i="42843"/>
  <c r="A161" i="42843"/>
  <c r="A160" i="42843"/>
  <c r="P159" i="42843"/>
  <c r="A159" i="42843"/>
  <c r="P158" i="42843"/>
  <c r="A158" i="42843"/>
  <c r="P157" i="42843"/>
  <c r="A157" i="42843"/>
  <c r="P156" i="42843"/>
  <c r="A156" i="42843"/>
  <c r="P155" i="42843"/>
  <c r="A155" i="42843"/>
  <c r="P154" i="42843"/>
  <c r="A154" i="42843"/>
  <c r="A153" i="42843"/>
  <c r="P152" i="42843"/>
  <c r="A152" i="42843"/>
  <c r="P151" i="42843"/>
  <c r="A151" i="42843"/>
  <c r="P150" i="42843"/>
  <c r="A150" i="42843"/>
  <c r="P149" i="42843"/>
  <c r="A149" i="42843"/>
  <c r="P148" i="42843"/>
  <c r="A148" i="42843"/>
  <c r="P147" i="42843"/>
  <c r="A147" i="42843"/>
  <c r="P146" i="42843"/>
  <c r="A146" i="42843"/>
  <c r="P145" i="42843"/>
  <c r="A145" i="42843"/>
  <c r="P144" i="42843"/>
  <c r="A144" i="42843"/>
  <c r="P143" i="42843"/>
  <c r="A143" i="42843"/>
  <c r="P142" i="42843"/>
  <c r="A142" i="42843"/>
  <c r="P141" i="42843"/>
  <c r="A141" i="42843"/>
  <c r="P140" i="42843"/>
  <c r="A140" i="42843"/>
  <c r="P139" i="42843"/>
  <c r="A139" i="42843"/>
  <c r="P138" i="42843"/>
  <c r="A138" i="42843"/>
  <c r="P137" i="42843"/>
  <c r="A137" i="42843"/>
  <c r="P136" i="42843"/>
  <c r="A136" i="42843"/>
  <c r="P135" i="42843"/>
  <c r="A135" i="42843"/>
  <c r="P134" i="42843"/>
  <c r="A134" i="42843"/>
  <c r="P133" i="42843"/>
  <c r="A133" i="42843"/>
  <c r="P132" i="42843"/>
  <c r="A132" i="42843"/>
  <c r="A131" i="42843"/>
  <c r="A130" i="42843"/>
  <c r="A128" i="42843"/>
  <c r="P127" i="42843"/>
  <c r="A127" i="42843"/>
  <c r="P126" i="42843"/>
  <c r="A126" i="42843"/>
  <c r="A125" i="42843"/>
  <c r="A124" i="42843"/>
  <c r="A122" i="42843"/>
  <c r="P121" i="42843"/>
  <c r="A121" i="42843"/>
  <c r="P120" i="42843"/>
  <c r="A120" i="42843"/>
  <c r="A119" i="42843"/>
  <c r="A118" i="42843"/>
  <c r="A116" i="42843"/>
  <c r="P115" i="42843"/>
  <c r="A115" i="42843"/>
  <c r="P114" i="42843"/>
  <c r="A114" i="42843"/>
  <c r="P113" i="42843"/>
  <c r="A113" i="42843"/>
  <c r="A112" i="42843"/>
  <c r="A111" i="42843"/>
  <c r="A109" i="42843"/>
  <c r="P108" i="42843"/>
  <c r="A108" i="42843"/>
  <c r="P107" i="42843"/>
  <c r="A107" i="42843"/>
  <c r="P106" i="42843"/>
  <c r="A106" i="42843"/>
  <c r="A105" i="42843"/>
  <c r="A64" i="42843"/>
  <c r="A62" i="42843"/>
  <c r="P61" i="42843"/>
  <c r="A61" i="42843"/>
  <c r="P60" i="42843"/>
  <c r="A60" i="42843"/>
  <c r="A59" i="42843"/>
  <c r="A58" i="42843"/>
  <c r="A56" i="42843"/>
  <c r="P55" i="42843"/>
  <c r="A55" i="42843"/>
  <c r="A54" i="42843"/>
  <c r="A53" i="42843"/>
  <c r="A51" i="42843"/>
  <c r="P50" i="42843"/>
  <c r="A50" i="42843"/>
  <c r="P49" i="42843"/>
  <c r="A49" i="42843"/>
  <c r="A48" i="42843"/>
  <c r="A47" i="42843"/>
  <c r="A45" i="42843"/>
  <c r="P44" i="42843"/>
  <c r="A44" i="42843"/>
  <c r="P43" i="42843"/>
  <c r="A43" i="42843"/>
  <c r="A42" i="42843"/>
  <c r="A41" i="42843"/>
  <c r="A39" i="42843"/>
  <c r="A38" i="42843"/>
  <c r="A37" i="42843"/>
  <c r="A36" i="42843"/>
  <c r="A35" i="42843"/>
  <c r="A34" i="42843"/>
  <c r="A33" i="42843"/>
  <c r="A32" i="42843"/>
  <c r="A31" i="42843"/>
  <c r="A30" i="42843"/>
  <c r="A29" i="42843"/>
  <c r="A27" i="42843"/>
  <c r="A26" i="42843"/>
  <c r="A25" i="42843"/>
  <c r="A24" i="42843"/>
  <c r="A23" i="42843"/>
  <c r="A22" i="42843"/>
  <c r="A21" i="42843"/>
  <c r="A20" i="42843"/>
  <c r="A19" i="42843"/>
  <c r="A18" i="42843"/>
  <c r="A17" i="42843"/>
  <c r="A16" i="42843"/>
  <c r="P14" i="42843"/>
  <c r="A14" i="42843"/>
  <c r="P13" i="42843"/>
  <c r="A13" i="42843"/>
  <c r="P12" i="42843"/>
  <c r="A12" i="42843"/>
  <c r="P11" i="42843"/>
  <c r="A11" i="42843"/>
  <c r="P10" i="42843"/>
  <c r="A10" i="42843"/>
  <c r="P9" i="42843"/>
  <c r="A9" i="42843"/>
  <c r="A8" i="42843"/>
  <c r="P2" i="42843"/>
  <c r="N2" i="42843"/>
  <c r="I2" i="42843"/>
  <c r="C2" i="42843"/>
  <c r="A179" i="42842"/>
  <c r="P178" i="42842"/>
  <c r="A178" i="42842"/>
  <c r="P177" i="42842"/>
  <c r="A177" i="42842"/>
  <c r="P176" i="42842"/>
  <c r="A176" i="42842"/>
  <c r="P175" i="42842"/>
  <c r="A175" i="42842"/>
  <c r="P174" i="42842"/>
  <c r="A174" i="42842"/>
  <c r="P173" i="42842"/>
  <c r="A173" i="42842"/>
  <c r="P172" i="42842"/>
  <c r="A172" i="42842"/>
  <c r="P171" i="42842"/>
  <c r="A171" i="42842"/>
  <c r="P170" i="42842"/>
  <c r="A170" i="42842"/>
  <c r="A169" i="42842"/>
  <c r="P168" i="42842"/>
  <c r="A168" i="42842"/>
  <c r="P167" i="42842"/>
  <c r="A167" i="42842"/>
  <c r="P166" i="42842"/>
  <c r="A166" i="42842"/>
  <c r="P165" i="42842"/>
  <c r="A165" i="42842"/>
  <c r="A164" i="42842"/>
  <c r="P163" i="42842"/>
  <c r="A163" i="42842"/>
  <c r="P162" i="42842"/>
  <c r="A162" i="42842"/>
  <c r="P161" i="42842"/>
  <c r="A161" i="42842"/>
  <c r="A160" i="42842"/>
  <c r="P159" i="42842"/>
  <c r="A159" i="42842"/>
  <c r="P158" i="42842"/>
  <c r="A158" i="42842"/>
  <c r="P157" i="42842"/>
  <c r="A157" i="42842"/>
  <c r="P156" i="42842"/>
  <c r="A156" i="42842"/>
  <c r="P155" i="42842"/>
  <c r="A155" i="42842"/>
  <c r="P154" i="42842"/>
  <c r="A154" i="42842"/>
  <c r="A153" i="42842"/>
  <c r="P152" i="42842"/>
  <c r="A152" i="42842"/>
  <c r="P151" i="42842"/>
  <c r="A151" i="42842"/>
  <c r="P150" i="42842"/>
  <c r="A150" i="42842"/>
  <c r="P149" i="42842"/>
  <c r="A149" i="42842"/>
  <c r="P148" i="42842"/>
  <c r="A148" i="42842"/>
  <c r="P147" i="42842"/>
  <c r="A147" i="42842"/>
  <c r="P146" i="42842"/>
  <c r="A146" i="42842"/>
  <c r="P145" i="42842"/>
  <c r="A145" i="42842"/>
  <c r="P144" i="42842"/>
  <c r="A144" i="42842"/>
  <c r="P143" i="42842"/>
  <c r="A143" i="42842"/>
  <c r="P142" i="42842"/>
  <c r="A142" i="42842"/>
  <c r="P141" i="42842"/>
  <c r="A141" i="42842"/>
  <c r="P140" i="42842"/>
  <c r="A140" i="42842"/>
  <c r="P139" i="42842"/>
  <c r="A139" i="42842"/>
  <c r="P138" i="42842"/>
  <c r="A138" i="42842"/>
  <c r="P137" i="42842"/>
  <c r="A137" i="42842"/>
  <c r="P136" i="42842"/>
  <c r="A136" i="42842"/>
  <c r="P135" i="42842"/>
  <c r="A135" i="42842"/>
  <c r="P134" i="42842"/>
  <c r="A134" i="42842"/>
  <c r="P133" i="42842"/>
  <c r="A133" i="42842"/>
  <c r="P132" i="42842"/>
  <c r="A132" i="42842"/>
  <c r="A131" i="42842"/>
  <c r="A130" i="42842"/>
  <c r="A128" i="42842"/>
  <c r="P127" i="42842"/>
  <c r="A127" i="42842"/>
  <c r="P126" i="42842"/>
  <c r="A126" i="42842"/>
  <c r="A125" i="42842"/>
  <c r="A124" i="42842"/>
  <c r="A122" i="42842"/>
  <c r="P121" i="42842"/>
  <c r="A121" i="42842"/>
  <c r="P120" i="42842"/>
  <c r="A120" i="42842"/>
  <c r="A119" i="42842"/>
  <c r="A118" i="42842"/>
  <c r="A116" i="42842"/>
  <c r="P115" i="42842"/>
  <c r="A115" i="42842"/>
  <c r="P114" i="42842"/>
  <c r="A114" i="42842"/>
  <c r="P113" i="42842"/>
  <c r="A113" i="42842"/>
  <c r="A112" i="42842"/>
  <c r="A111" i="42842"/>
  <c r="A109" i="42842"/>
  <c r="P108" i="42842"/>
  <c r="A108" i="42842"/>
  <c r="P107" i="42842"/>
  <c r="A107" i="42842"/>
  <c r="P106" i="42842"/>
  <c r="A106" i="42842"/>
  <c r="A105" i="42842"/>
  <c r="A64" i="42842"/>
  <c r="A62" i="42842"/>
  <c r="P61" i="42842"/>
  <c r="A61" i="42842"/>
  <c r="P60" i="42842"/>
  <c r="A60" i="42842"/>
  <c r="A59" i="42842"/>
  <c r="A58" i="42842"/>
  <c r="A56" i="42842"/>
  <c r="P55" i="42842"/>
  <c r="A55" i="42842"/>
  <c r="A54" i="42842"/>
  <c r="A53" i="42842"/>
  <c r="A51" i="42842"/>
  <c r="P50" i="42842"/>
  <c r="A50" i="42842"/>
  <c r="P49" i="42842"/>
  <c r="A49" i="42842"/>
  <c r="A48" i="42842"/>
  <c r="A47" i="42842"/>
  <c r="A45" i="42842"/>
  <c r="P44" i="42842"/>
  <c r="A44" i="42842"/>
  <c r="P43" i="42842"/>
  <c r="A43" i="42842"/>
  <c r="A42" i="42842"/>
  <c r="A41" i="42842"/>
  <c r="A39" i="42842"/>
  <c r="A38" i="42842"/>
  <c r="A37" i="42842"/>
  <c r="A36" i="42842"/>
  <c r="A35" i="42842"/>
  <c r="A34" i="42842"/>
  <c r="A33" i="42842"/>
  <c r="A32" i="42842"/>
  <c r="A31" i="42842"/>
  <c r="A30" i="42842"/>
  <c r="A29" i="42842"/>
  <c r="A27" i="42842"/>
  <c r="A26" i="42842"/>
  <c r="A25" i="42842"/>
  <c r="A24" i="42842"/>
  <c r="A23" i="42842"/>
  <c r="A22" i="42842"/>
  <c r="A21" i="42842"/>
  <c r="A20" i="42842"/>
  <c r="A19" i="42842"/>
  <c r="A18" i="42842"/>
  <c r="A17" i="42842"/>
  <c r="A16" i="42842"/>
  <c r="P14" i="42842"/>
  <c r="A14" i="42842"/>
  <c r="P13" i="42842"/>
  <c r="A13" i="42842"/>
  <c r="P12" i="42842"/>
  <c r="A12" i="42842"/>
  <c r="P11" i="42842"/>
  <c r="A11" i="42842"/>
  <c r="P10" i="42842"/>
  <c r="A10" i="42842"/>
  <c r="P9" i="42842"/>
  <c r="A9" i="42842"/>
  <c r="A8" i="42842"/>
  <c r="P2" i="42842"/>
  <c r="N2" i="42842"/>
  <c r="I2" i="42842"/>
  <c r="C2" i="42842"/>
  <c r="A179" i="42841"/>
  <c r="P178" i="42841"/>
  <c r="A178" i="42841"/>
  <c r="P177" i="42841"/>
  <c r="A177" i="42841"/>
  <c r="P176" i="42841"/>
  <c r="A176" i="42841"/>
  <c r="P175" i="42841"/>
  <c r="A175" i="42841"/>
  <c r="P174" i="42841"/>
  <c r="A174" i="42841"/>
  <c r="P173" i="42841"/>
  <c r="A173" i="42841"/>
  <c r="P172" i="42841"/>
  <c r="A172" i="42841"/>
  <c r="P171" i="42841"/>
  <c r="A171" i="42841"/>
  <c r="P170" i="42841"/>
  <c r="A170" i="42841"/>
  <c r="A169" i="42841"/>
  <c r="P168" i="42841"/>
  <c r="A168" i="42841"/>
  <c r="P167" i="42841"/>
  <c r="A167" i="42841"/>
  <c r="P166" i="42841"/>
  <c r="A166" i="42841"/>
  <c r="P165" i="42841"/>
  <c r="A165" i="42841"/>
  <c r="A164" i="42841"/>
  <c r="P163" i="42841"/>
  <c r="A163" i="42841"/>
  <c r="P162" i="42841"/>
  <c r="A162" i="42841"/>
  <c r="P161" i="42841"/>
  <c r="A161" i="42841"/>
  <c r="A160" i="42841"/>
  <c r="P159" i="42841"/>
  <c r="A159" i="42841"/>
  <c r="P158" i="42841"/>
  <c r="A158" i="42841"/>
  <c r="P157" i="42841"/>
  <c r="A157" i="42841"/>
  <c r="P156" i="42841"/>
  <c r="A156" i="42841"/>
  <c r="P155" i="42841"/>
  <c r="A155" i="42841"/>
  <c r="P154" i="42841"/>
  <c r="A154" i="42841"/>
  <c r="A153" i="42841"/>
  <c r="P152" i="42841"/>
  <c r="A152" i="42841"/>
  <c r="P151" i="42841"/>
  <c r="A151" i="42841"/>
  <c r="P150" i="42841"/>
  <c r="A150" i="42841"/>
  <c r="P149" i="42841"/>
  <c r="A149" i="42841"/>
  <c r="P148" i="42841"/>
  <c r="A148" i="42841"/>
  <c r="P147" i="42841"/>
  <c r="A147" i="42841"/>
  <c r="P146" i="42841"/>
  <c r="A146" i="42841"/>
  <c r="P145" i="42841"/>
  <c r="A145" i="42841"/>
  <c r="P144" i="42841"/>
  <c r="A144" i="42841"/>
  <c r="P143" i="42841"/>
  <c r="A143" i="42841"/>
  <c r="P142" i="42841"/>
  <c r="A142" i="42841"/>
  <c r="P141" i="42841"/>
  <c r="A141" i="42841"/>
  <c r="P140" i="42841"/>
  <c r="A140" i="42841"/>
  <c r="P139" i="42841"/>
  <c r="A139" i="42841"/>
  <c r="P138" i="42841"/>
  <c r="A138" i="42841"/>
  <c r="P137" i="42841"/>
  <c r="A137" i="42841"/>
  <c r="P136" i="42841"/>
  <c r="A136" i="42841"/>
  <c r="P135" i="42841"/>
  <c r="A135" i="42841"/>
  <c r="P134" i="42841"/>
  <c r="A134" i="42841"/>
  <c r="P133" i="42841"/>
  <c r="A133" i="42841"/>
  <c r="P132" i="42841"/>
  <c r="A132" i="42841"/>
  <c r="A131" i="42841"/>
  <c r="A130" i="42841"/>
  <c r="A128" i="42841"/>
  <c r="P127" i="42841"/>
  <c r="A127" i="42841"/>
  <c r="P126" i="42841"/>
  <c r="A126" i="42841"/>
  <c r="A125" i="42841"/>
  <c r="A124" i="42841"/>
  <c r="A122" i="42841"/>
  <c r="P121" i="42841"/>
  <c r="A121" i="42841"/>
  <c r="P120" i="42841"/>
  <c r="A120" i="42841"/>
  <c r="A119" i="42841"/>
  <c r="A118" i="42841"/>
  <c r="A116" i="42841"/>
  <c r="P115" i="42841"/>
  <c r="A115" i="42841"/>
  <c r="P114" i="42841"/>
  <c r="A114" i="42841"/>
  <c r="P113" i="42841"/>
  <c r="A113" i="42841"/>
  <c r="A112" i="42841"/>
  <c r="A111" i="42841"/>
  <c r="A109" i="42841"/>
  <c r="P108" i="42841"/>
  <c r="A108" i="42841"/>
  <c r="P107" i="42841"/>
  <c r="A107" i="42841"/>
  <c r="P106" i="42841"/>
  <c r="A106" i="42841"/>
  <c r="A105" i="42841"/>
  <c r="A64" i="42841"/>
  <c r="A62" i="42841"/>
  <c r="P61" i="42841"/>
  <c r="A61" i="42841"/>
  <c r="P60" i="42841"/>
  <c r="A60" i="42841"/>
  <c r="A59" i="42841"/>
  <c r="A58" i="42841"/>
  <c r="A56" i="42841"/>
  <c r="P55" i="42841"/>
  <c r="A55" i="42841"/>
  <c r="A54" i="42841"/>
  <c r="A53" i="42841"/>
  <c r="A51" i="42841"/>
  <c r="P50" i="42841"/>
  <c r="A50" i="42841"/>
  <c r="P49" i="42841"/>
  <c r="A49" i="42841"/>
  <c r="A48" i="42841"/>
  <c r="A47" i="42841"/>
  <c r="A45" i="42841"/>
  <c r="P44" i="42841"/>
  <c r="A44" i="42841"/>
  <c r="P43" i="42841"/>
  <c r="A43" i="42841"/>
  <c r="A42" i="42841"/>
  <c r="A41" i="42841"/>
  <c r="A39" i="42841"/>
  <c r="A38" i="42841"/>
  <c r="A37" i="42841"/>
  <c r="A36" i="42841"/>
  <c r="A35" i="42841"/>
  <c r="A34" i="42841"/>
  <c r="A33" i="42841"/>
  <c r="A32" i="42841"/>
  <c r="A31" i="42841"/>
  <c r="A30" i="42841"/>
  <c r="A29" i="42841"/>
  <c r="A27" i="42841"/>
  <c r="A26" i="42841"/>
  <c r="A25" i="42841"/>
  <c r="A24" i="42841"/>
  <c r="A23" i="42841"/>
  <c r="A22" i="42841"/>
  <c r="A21" i="42841"/>
  <c r="A20" i="42841"/>
  <c r="A19" i="42841"/>
  <c r="A18" i="42841"/>
  <c r="A17" i="42841"/>
  <c r="A16" i="42841"/>
  <c r="P14" i="42841"/>
  <c r="A14" i="42841"/>
  <c r="P13" i="42841"/>
  <c r="A13" i="42841"/>
  <c r="P12" i="42841"/>
  <c r="A12" i="42841"/>
  <c r="P11" i="42841"/>
  <c r="A11" i="42841"/>
  <c r="P10" i="42841"/>
  <c r="A10" i="42841"/>
  <c r="P9" i="42841"/>
  <c r="A9" i="42841"/>
  <c r="A8" i="42841"/>
  <c r="P2" i="42841"/>
  <c r="N2" i="42841"/>
  <c r="I2" i="42841"/>
  <c r="C2" i="42841"/>
  <c r="A179" i="42840"/>
  <c r="P178" i="42840"/>
  <c r="A178" i="42840"/>
  <c r="P177" i="42840"/>
  <c r="A177" i="42840"/>
  <c r="P176" i="42840"/>
  <c r="A176" i="42840"/>
  <c r="P175" i="42840"/>
  <c r="A175" i="42840"/>
  <c r="P174" i="42840"/>
  <c r="A174" i="42840"/>
  <c r="P173" i="42840"/>
  <c r="A173" i="42840"/>
  <c r="P172" i="42840"/>
  <c r="A172" i="42840"/>
  <c r="P171" i="42840"/>
  <c r="A171" i="42840"/>
  <c r="P170" i="42840"/>
  <c r="A170" i="42840"/>
  <c r="A169" i="42840"/>
  <c r="P168" i="42840"/>
  <c r="A168" i="42840"/>
  <c r="P167" i="42840"/>
  <c r="A167" i="42840"/>
  <c r="P166" i="42840"/>
  <c r="A166" i="42840"/>
  <c r="P165" i="42840"/>
  <c r="A165" i="42840"/>
  <c r="A164" i="42840"/>
  <c r="P163" i="42840"/>
  <c r="A163" i="42840"/>
  <c r="P162" i="42840"/>
  <c r="A162" i="42840"/>
  <c r="P161" i="42840"/>
  <c r="A161" i="42840"/>
  <c r="A160" i="42840"/>
  <c r="P159" i="42840"/>
  <c r="A159" i="42840"/>
  <c r="P158" i="42840"/>
  <c r="A158" i="42840"/>
  <c r="P157" i="42840"/>
  <c r="A157" i="42840"/>
  <c r="P156" i="42840"/>
  <c r="A156" i="42840"/>
  <c r="P155" i="42840"/>
  <c r="A155" i="42840"/>
  <c r="P154" i="42840"/>
  <c r="A154" i="42840"/>
  <c r="A153" i="42840"/>
  <c r="P152" i="42840"/>
  <c r="A152" i="42840"/>
  <c r="P151" i="42840"/>
  <c r="A151" i="42840"/>
  <c r="P150" i="42840"/>
  <c r="A150" i="42840"/>
  <c r="P149" i="42840"/>
  <c r="A149" i="42840"/>
  <c r="P148" i="42840"/>
  <c r="A148" i="42840"/>
  <c r="P147" i="42840"/>
  <c r="A147" i="42840"/>
  <c r="P146" i="42840"/>
  <c r="A146" i="42840"/>
  <c r="P145" i="42840"/>
  <c r="A145" i="42840"/>
  <c r="P144" i="42840"/>
  <c r="A144" i="42840"/>
  <c r="P143" i="42840"/>
  <c r="A143" i="42840"/>
  <c r="P142" i="42840"/>
  <c r="A142" i="42840"/>
  <c r="P141" i="42840"/>
  <c r="A141" i="42840"/>
  <c r="P140" i="42840"/>
  <c r="A140" i="42840"/>
  <c r="P139" i="42840"/>
  <c r="A139" i="42840"/>
  <c r="P138" i="42840"/>
  <c r="A138" i="42840"/>
  <c r="P137" i="42840"/>
  <c r="A137" i="42840"/>
  <c r="P136" i="42840"/>
  <c r="A136" i="42840"/>
  <c r="P135" i="42840"/>
  <c r="A135" i="42840"/>
  <c r="P134" i="42840"/>
  <c r="A134" i="42840"/>
  <c r="P133" i="42840"/>
  <c r="A133" i="42840"/>
  <c r="P132" i="42840"/>
  <c r="A132" i="42840"/>
  <c r="A131" i="42840"/>
  <c r="A130" i="42840"/>
  <c r="A128" i="42840"/>
  <c r="P127" i="42840"/>
  <c r="A127" i="42840"/>
  <c r="P126" i="42840"/>
  <c r="A126" i="42840"/>
  <c r="A125" i="42840"/>
  <c r="A124" i="42840"/>
  <c r="A122" i="42840"/>
  <c r="P121" i="42840"/>
  <c r="A121" i="42840"/>
  <c r="P120" i="42840"/>
  <c r="A120" i="42840"/>
  <c r="A119" i="42840"/>
  <c r="A118" i="42840"/>
  <c r="A116" i="42840"/>
  <c r="P115" i="42840"/>
  <c r="A115" i="42840"/>
  <c r="P114" i="42840"/>
  <c r="A114" i="42840"/>
  <c r="P113" i="42840"/>
  <c r="A113" i="42840"/>
  <c r="A112" i="42840"/>
  <c r="A111" i="42840"/>
  <c r="A109" i="42840"/>
  <c r="P108" i="42840"/>
  <c r="A108" i="42840"/>
  <c r="P107" i="42840"/>
  <c r="A107" i="42840"/>
  <c r="P106" i="42840"/>
  <c r="A106" i="42840"/>
  <c r="A105" i="42840"/>
  <c r="A64" i="42840"/>
  <c r="A62" i="42840"/>
  <c r="P61" i="42840"/>
  <c r="A61" i="42840"/>
  <c r="P60" i="42840"/>
  <c r="A60" i="42840"/>
  <c r="A59" i="42840"/>
  <c r="A58" i="42840"/>
  <c r="A56" i="42840"/>
  <c r="P55" i="42840"/>
  <c r="A55" i="42840"/>
  <c r="A54" i="42840"/>
  <c r="A53" i="42840"/>
  <c r="A51" i="42840"/>
  <c r="P50" i="42840"/>
  <c r="A50" i="42840"/>
  <c r="P49" i="42840"/>
  <c r="A49" i="42840"/>
  <c r="A48" i="42840"/>
  <c r="A47" i="42840"/>
  <c r="A45" i="42840"/>
  <c r="P44" i="42840"/>
  <c r="A44" i="42840"/>
  <c r="P43" i="42840"/>
  <c r="A43" i="42840"/>
  <c r="A42" i="42840"/>
  <c r="A41" i="42840"/>
  <c r="A39" i="42840"/>
  <c r="A38" i="42840"/>
  <c r="A37" i="42840"/>
  <c r="A36" i="42840"/>
  <c r="A35" i="42840"/>
  <c r="A34" i="42840"/>
  <c r="A33" i="42840"/>
  <c r="A32" i="42840"/>
  <c r="A31" i="42840"/>
  <c r="A30" i="42840"/>
  <c r="A29" i="42840"/>
  <c r="A27" i="42840"/>
  <c r="A26" i="42840"/>
  <c r="A25" i="42840"/>
  <c r="A24" i="42840"/>
  <c r="A23" i="42840"/>
  <c r="A22" i="42840"/>
  <c r="A21" i="42840"/>
  <c r="A20" i="42840"/>
  <c r="A19" i="42840"/>
  <c r="A18" i="42840"/>
  <c r="A17" i="42840"/>
  <c r="A16" i="42840"/>
  <c r="P14" i="42840"/>
  <c r="A14" i="42840"/>
  <c r="P13" i="42840"/>
  <c r="A13" i="42840"/>
  <c r="P12" i="42840"/>
  <c r="A12" i="42840"/>
  <c r="P11" i="42840"/>
  <c r="A11" i="42840"/>
  <c r="P10" i="42840"/>
  <c r="A10" i="42840"/>
  <c r="P9" i="42840"/>
  <c r="A9" i="42840"/>
  <c r="A8" i="42840"/>
  <c r="P2" i="42840"/>
  <c r="N2" i="42840"/>
  <c r="I2" i="42840"/>
  <c r="C2" i="42840"/>
  <c r="A179" i="42839"/>
  <c r="P178" i="42839"/>
  <c r="A178" i="42839"/>
  <c r="P177" i="42839"/>
  <c r="A177" i="42839"/>
  <c r="P176" i="42839"/>
  <c r="A176" i="42839"/>
  <c r="P175" i="42839"/>
  <c r="A175" i="42839"/>
  <c r="P174" i="42839"/>
  <c r="A174" i="42839"/>
  <c r="P173" i="42839"/>
  <c r="A173" i="42839"/>
  <c r="P172" i="42839"/>
  <c r="A172" i="42839"/>
  <c r="P171" i="42839"/>
  <c r="A171" i="42839"/>
  <c r="P170" i="42839"/>
  <c r="A170" i="42839"/>
  <c r="A169" i="42839"/>
  <c r="P168" i="42839"/>
  <c r="A168" i="42839"/>
  <c r="P167" i="42839"/>
  <c r="A167" i="42839"/>
  <c r="P166" i="42839"/>
  <c r="A166" i="42839"/>
  <c r="P165" i="42839"/>
  <c r="A165" i="42839"/>
  <c r="A164" i="42839"/>
  <c r="P163" i="42839"/>
  <c r="A163" i="42839"/>
  <c r="P162" i="42839"/>
  <c r="A162" i="42839"/>
  <c r="P161" i="42839"/>
  <c r="A161" i="42839"/>
  <c r="A160" i="42839"/>
  <c r="P159" i="42839"/>
  <c r="A159" i="42839"/>
  <c r="P158" i="42839"/>
  <c r="A158" i="42839"/>
  <c r="P157" i="42839"/>
  <c r="A157" i="42839"/>
  <c r="P156" i="42839"/>
  <c r="A156" i="42839"/>
  <c r="P155" i="42839"/>
  <c r="A155" i="42839"/>
  <c r="P154" i="42839"/>
  <c r="A154" i="42839"/>
  <c r="A153" i="42839"/>
  <c r="P152" i="42839"/>
  <c r="A152" i="42839"/>
  <c r="P151" i="42839"/>
  <c r="A151" i="42839"/>
  <c r="P150" i="42839"/>
  <c r="A150" i="42839"/>
  <c r="P149" i="42839"/>
  <c r="A149" i="42839"/>
  <c r="P148" i="42839"/>
  <c r="A148" i="42839"/>
  <c r="P147" i="42839"/>
  <c r="A147" i="42839"/>
  <c r="P146" i="42839"/>
  <c r="A146" i="42839"/>
  <c r="P145" i="42839"/>
  <c r="A145" i="42839"/>
  <c r="P144" i="42839"/>
  <c r="A144" i="42839"/>
  <c r="P143" i="42839"/>
  <c r="A143" i="42839"/>
  <c r="P142" i="42839"/>
  <c r="A142" i="42839"/>
  <c r="P141" i="42839"/>
  <c r="A141" i="42839"/>
  <c r="P140" i="42839"/>
  <c r="A140" i="42839"/>
  <c r="P139" i="42839"/>
  <c r="A139" i="42839"/>
  <c r="P138" i="42839"/>
  <c r="A138" i="42839"/>
  <c r="P137" i="42839"/>
  <c r="A137" i="42839"/>
  <c r="P136" i="42839"/>
  <c r="A136" i="42839"/>
  <c r="P135" i="42839"/>
  <c r="A135" i="42839"/>
  <c r="P134" i="42839"/>
  <c r="A134" i="42839"/>
  <c r="P133" i="42839"/>
  <c r="A133" i="42839"/>
  <c r="P132" i="42839"/>
  <c r="A132" i="42839"/>
  <c r="A131" i="42839"/>
  <c r="A130" i="42839"/>
  <c r="A128" i="42839"/>
  <c r="P127" i="42839"/>
  <c r="A127" i="42839"/>
  <c r="P126" i="42839"/>
  <c r="A126" i="42839"/>
  <c r="A125" i="42839"/>
  <c r="A124" i="42839"/>
  <c r="A122" i="42839"/>
  <c r="P121" i="42839"/>
  <c r="A121" i="42839"/>
  <c r="P120" i="42839"/>
  <c r="A120" i="42839"/>
  <c r="A119" i="42839"/>
  <c r="A118" i="42839"/>
  <c r="A116" i="42839"/>
  <c r="P115" i="42839"/>
  <c r="A115" i="42839"/>
  <c r="P114" i="42839"/>
  <c r="A114" i="42839"/>
  <c r="P113" i="42839"/>
  <c r="A113" i="42839"/>
  <c r="A112" i="42839"/>
  <c r="A111" i="42839"/>
  <c r="A109" i="42839"/>
  <c r="P108" i="42839"/>
  <c r="A108" i="42839"/>
  <c r="P107" i="42839"/>
  <c r="A107" i="42839"/>
  <c r="P106" i="42839"/>
  <c r="A106" i="42839"/>
  <c r="A105" i="42839"/>
  <c r="A64" i="42839"/>
  <c r="A62" i="42839"/>
  <c r="P61" i="42839"/>
  <c r="A61" i="42839"/>
  <c r="P60" i="42839"/>
  <c r="A60" i="42839"/>
  <c r="A59" i="42839"/>
  <c r="A58" i="42839"/>
  <c r="A56" i="42839"/>
  <c r="P55" i="42839"/>
  <c r="A55" i="42839"/>
  <c r="A54" i="42839"/>
  <c r="A53" i="42839"/>
  <c r="A51" i="42839"/>
  <c r="P50" i="42839"/>
  <c r="A50" i="42839"/>
  <c r="P49" i="42839"/>
  <c r="A49" i="42839"/>
  <c r="A48" i="42839"/>
  <c r="A47" i="42839"/>
  <c r="A45" i="42839"/>
  <c r="P44" i="42839"/>
  <c r="A44" i="42839"/>
  <c r="P43" i="42839"/>
  <c r="A43" i="42839"/>
  <c r="A42" i="42839"/>
  <c r="A41" i="42839"/>
  <c r="A39" i="42839"/>
  <c r="A38" i="42839"/>
  <c r="A37" i="42839"/>
  <c r="A36" i="42839"/>
  <c r="A35" i="42839"/>
  <c r="A34" i="42839"/>
  <c r="A33" i="42839"/>
  <c r="A32" i="42839"/>
  <c r="A31" i="42839"/>
  <c r="A30" i="42839"/>
  <c r="A29" i="42839"/>
  <c r="A27" i="42839"/>
  <c r="A26" i="42839"/>
  <c r="A25" i="42839"/>
  <c r="A24" i="42839"/>
  <c r="A23" i="42839"/>
  <c r="A22" i="42839"/>
  <c r="A21" i="42839"/>
  <c r="A20" i="42839"/>
  <c r="A19" i="42839"/>
  <c r="A18" i="42839"/>
  <c r="A17" i="42839"/>
  <c r="A16" i="42839"/>
  <c r="P14" i="42839"/>
  <c r="A14" i="42839"/>
  <c r="P13" i="42839"/>
  <c r="A13" i="42839"/>
  <c r="P12" i="42839"/>
  <c r="A12" i="42839"/>
  <c r="P11" i="42839"/>
  <c r="A11" i="42839"/>
  <c r="P10" i="42839"/>
  <c r="A10" i="42839"/>
  <c r="P9" i="42839"/>
  <c r="A9" i="42839"/>
  <c r="A8" i="42839"/>
  <c r="P2" i="42839"/>
  <c r="N2" i="42839"/>
  <c r="I2" i="42839"/>
  <c r="C2" i="42839"/>
  <c r="A179" i="42838"/>
  <c r="P178" i="42838"/>
  <c r="A178" i="42838"/>
  <c r="P177" i="42838"/>
  <c r="A177" i="42838"/>
  <c r="P176" i="42838"/>
  <c r="A176" i="42838"/>
  <c r="P175" i="42838"/>
  <c r="A175" i="42838"/>
  <c r="P174" i="42838"/>
  <c r="A174" i="42838"/>
  <c r="P173" i="42838"/>
  <c r="A173" i="42838"/>
  <c r="P172" i="42838"/>
  <c r="A172" i="42838"/>
  <c r="P171" i="42838"/>
  <c r="A171" i="42838"/>
  <c r="P170" i="42838"/>
  <c r="A170" i="42838"/>
  <c r="A169" i="42838"/>
  <c r="P168" i="42838"/>
  <c r="A168" i="42838"/>
  <c r="P167" i="42838"/>
  <c r="A167" i="42838"/>
  <c r="P166" i="42838"/>
  <c r="A166" i="42838"/>
  <c r="P165" i="42838"/>
  <c r="A165" i="42838"/>
  <c r="A164" i="42838"/>
  <c r="P163" i="42838"/>
  <c r="A163" i="42838"/>
  <c r="P162" i="42838"/>
  <c r="A162" i="42838"/>
  <c r="P161" i="42838"/>
  <c r="A161" i="42838"/>
  <c r="A160" i="42838"/>
  <c r="P159" i="42838"/>
  <c r="A159" i="42838"/>
  <c r="P158" i="42838"/>
  <c r="A158" i="42838"/>
  <c r="P157" i="42838"/>
  <c r="A157" i="42838"/>
  <c r="P156" i="42838"/>
  <c r="A156" i="42838"/>
  <c r="P155" i="42838"/>
  <c r="A155" i="42838"/>
  <c r="P154" i="42838"/>
  <c r="A154" i="42838"/>
  <c r="A153" i="42838"/>
  <c r="P152" i="42838"/>
  <c r="A152" i="42838"/>
  <c r="P151" i="42838"/>
  <c r="A151" i="42838"/>
  <c r="P150" i="42838"/>
  <c r="A150" i="42838"/>
  <c r="P149" i="42838"/>
  <c r="A149" i="42838"/>
  <c r="P148" i="42838"/>
  <c r="A148" i="42838"/>
  <c r="P147" i="42838"/>
  <c r="A147" i="42838"/>
  <c r="P146" i="42838"/>
  <c r="A146" i="42838"/>
  <c r="P145" i="42838"/>
  <c r="A145" i="42838"/>
  <c r="P144" i="42838"/>
  <c r="A144" i="42838"/>
  <c r="P143" i="42838"/>
  <c r="A143" i="42838"/>
  <c r="P142" i="42838"/>
  <c r="A142" i="42838"/>
  <c r="P141" i="42838"/>
  <c r="A141" i="42838"/>
  <c r="P140" i="42838"/>
  <c r="A140" i="42838"/>
  <c r="P139" i="42838"/>
  <c r="A139" i="42838"/>
  <c r="P138" i="42838"/>
  <c r="A138" i="42838"/>
  <c r="P137" i="42838"/>
  <c r="A137" i="42838"/>
  <c r="P136" i="42838"/>
  <c r="A136" i="42838"/>
  <c r="P135" i="42838"/>
  <c r="A135" i="42838"/>
  <c r="P134" i="42838"/>
  <c r="A134" i="42838"/>
  <c r="P133" i="42838"/>
  <c r="A133" i="42838"/>
  <c r="P132" i="42838"/>
  <c r="A132" i="42838"/>
  <c r="A131" i="42838"/>
  <c r="A130" i="42838"/>
  <c r="A128" i="42838"/>
  <c r="P127" i="42838"/>
  <c r="A127" i="42838"/>
  <c r="P126" i="42838"/>
  <c r="A126" i="42838"/>
  <c r="A125" i="42838"/>
  <c r="A124" i="42838"/>
  <c r="A122" i="42838"/>
  <c r="P121" i="42838"/>
  <c r="A121" i="42838"/>
  <c r="P120" i="42838"/>
  <c r="A120" i="42838"/>
  <c r="A119" i="42838"/>
  <c r="A118" i="42838"/>
  <c r="A116" i="42838"/>
  <c r="P115" i="42838"/>
  <c r="A115" i="42838"/>
  <c r="P114" i="42838"/>
  <c r="A114" i="42838"/>
  <c r="P113" i="42838"/>
  <c r="A113" i="42838"/>
  <c r="A112" i="42838"/>
  <c r="A111" i="42838"/>
  <c r="A109" i="42838"/>
  <c r="P108" i="42838"/>
  <c r="A108" i="42838"/>
  <c r="P107" i="42838"/>
  <c r="A107" i="42838"/>
  <c r="P106" i="42838"/>
  <c r="A106" i="42838"/>
  <c r="A105" i="42838"/>
  <c r="A64" i="42838"/>
  <c r="A62" i="42838"/>
  <c r="P61" i="42838"/>
  <c r="A61" i="42838"/>
  <c r="P60" i="42838"/>
  <c r="A60" i="42838"/>
  <c r="A59" i="42838"/>
  <c r="A58" i="42838"/>
  <c r="A56" i="42838"/>
  <c r="P55" i="42838"/>
  <c r="A55" i="42838"/>
  <c r="A54" i="42838"/>
  <c r="A53" i="42838"/>
  <c r="A51" i="42838"/>
  <c r="P50" i="42838"/>
  <c r="A50" i="42838"/>
  <c r="P49" i="42838"/>
  <c r="A49" i="42838"/>
  <c r="A48" i="42838"/>
  <c r="A47" i="42838"/>
  <c r="A45" i="42838"/>
  <c r="P44" i="42838"/>
  <c r="A44" i="42838"/>
  <c r="P43" i="42838"/>
  <c r="A43" i="42838"/>
  <c r="A42" i="42838"/>
  <c r="A41" i="42838"/>
  <c r="A39" i="42838"/>
  <c r="A38" i="42838"/>
  <c r="A37" i="42838"/>
  <c r="A36" i="42838"/>
  <c r="A35" i="42838"/>
  <c r="A34" i="42838"/>
  <c r="A33" i="42838"/>
  <c r="A32" i="42838"/>
  <c r="A31" i="42838"/>
  <c r="A30" i="42838"/>
  <c r="A29" i="42838"/>
  <c r="A27" i="42838"/>
  <c r="A26" i="42838"/>
  <c r="A25" i="42838"/>
  <c r="A24" i="42838"/>
  <c r="A23" i="42838"/>
  <c r="A22" i="42838"/>
  <c r="A21" i="42838"/>
  <c r="A20" i="42838"/>
  <c r="A19" i="42838"/>
  <c r="A18" i="42838"/>
  <c r="A17" i="42838"/>
  <c r="A16" i="42838"/>
  <c r="P14" i="42838"/>
  <c r="A14" i="42838"/>
  <c r="P13" i="42838"/>
  <c r="A13" i="42838"/>
  <c r="P12" i="42838"/>
  <c r="A12" i="42838"/>
  <c r="P11" i="42838"/>
  <c r="A11" i="42838"/>
  <c r="P10" i="42838"/>
  <c r="A10" i="42838"/>
  <c r="P9" i="42838"/>
  <c r="A9" i="42838"/>
  <c r="A8" i="42838"/>
  <c r="P2" i="42838"/>
  <c r="N2" i="42838"/>
  <c r="I2" i="42838"/>
  <c r="C2" i="42838"/>
  <c r="A179" i="42837"/>
  <c r="P178" i="42837"/>
  <c r="A178" i="42837"/>
  <c r="P177" i="42837"/>
  <c r="A177" i="42837"/>
  <c r="P176" i="42837"/>
  <c r="A176" i="42837"/>
  <c r="P175" i="42837"/>
  <c r="A175" i="42837"/>
  <c r="P174" i="42837"/>
  <c r="A174" i="42837"/>
  <c r="P173" i="42837"/>
  <c r="A173" i="42837"/>
  <c r="P172" i="42837"/>
  <c r="A172" i="42837"/>
  <c r="P171" i="42837"/>
  <c r="A171" i="42837"/>
  <c r="P170" i="42837"/>
  <c r="A170" i="42837"/>
  <c r="A169" i="42837"/>
  <c r="P168" i="42837"/>
  <c r="A168" i="42837"/>
  <c r="P167" i="42837"/>
  <c r="A167" i="42837"/>
  <c r="P166" i="42837"/>
  <c r="A166" i="42837"/>
  <c r="P165" i="42837"/>
  <c r="A165" i="42837"/>
  <c r="A164" i="42837"/>
  <c r="P163" i="42837"/>
  <c r="A163" i="42837"/>
  <c r="P162" i="42837"/>
  <c r="A162" i="42837"/>
  <c r="P161" i="42837"/>
  <c r="A161" i="42837"/>
  <c r="A160" i="42837"/>
  <c r="P159" i="42837"/>
  <c r="A159" i="42837"/>
  <c r="P158" i="42837"/>
  <c r="A158" i="42837"/>
  <c r="P157" i="42837"/>
  <c r="A157" i="42837"/>
  <c r="P156" i="42837"/>
  <c r="A156" i="42837"/>
  <c r="P155" i="42837"/>
  <c r="A155" i="42837"/>
  <c r="P154" i="42837"/>
  <c r="A154" i="42837"/>
  <c r="A153" i="42837"/>
  <c r="P152" i="42837"/>
  <c r="A152" i="42837"/>
  <c r="P151" i="42837"/>
  <c r="A151" i="42837"/>
  <c r="P150" i="42837"/>
  <c r="A150" i="42837"/>
  <c r="P149" i="42837"/>
  <c r="A149" i="42837"/>
  <c r="P148" i="42837"/>
  <c r="A148" i="42837"/>
  <c r="P147" i="42837"/>
  <c r="A147" i="42837"/>
  <c r="P146" i="42837"/>
  <c r="A146" i="42837"/>
  <c r="P145" i="42837"/>
  <c r="A145" i="42837"/>
  <c r="P144" i="42837"/>
  <c r="A144" i="42837"/>
  <c r="P143" i="42837"/>
  <c r="A143" i="42837"/>
  <c r="P142" i="42837"/>
  <c r="A142" i="42837"/>
  <c r="P141" i="42837"/>
  <c r="A141" i="42837"/>
  <c r="P140" i="42837"/>
  <c r="A140" i="42837"/>
  <c r="P139" i="42837"/>
  <c r="A139" i="42837"/>
  <c r="P138" i="42837"/>
  <c r="A138" i="42837"/>
  <c r="P137" i="42837"/>
  <c r="A137" i="42837"/>
  <c r="P136" i="42837"/>
  <c r="A136" i="42837"/>
  <c r="P135" i="42837"/>
  <c r="A135" i="42837"/>
  <c r="P134" i="42837"/>
  <c r="A134" i="42837"/>
  <c r="P133" i="42837"/>
  <c r="A133" i="42837"/>
  <c r="P132" i="42837"/>
  <c r="A132" i="42837"/>
  <c r="A131" i="42837"/>
  <c r="A130" i="42837"/>
  <c r="A128" i="42837"/>
  <c r="P127" i="42837"/>
  <c r="A127" i="42837"/>
  <c r="P126" i="42837"/>
  <c r="A126" i="42837"/>
  <c r="A125" i="42837"/>
  <c r="A124" i="42837"/>
  <c r="A122" i="42837"/>
  <c r="P121" i="42837"/>
  <c r="A121" i="42837"/>
  <c r="P120" i="42837"/>
  <c r="A120" i="42837"/>
  <c r="A119" i="42837"/>
  <c r="A118" i="42837"/>
  <c r="A116" i="42837"/>
  <c r="P115" i="42837"/>
  <c r="A115" i="42837"/>
  <c r="P114" i="42837"/>
  <c r="A114" i="42837"/>
  <c r="P113" i="42837"/>
  <c r="A113" i="42837"/>
  <c r="A112" i="42837"/>
  <c r="A111" i="42837"/>
  <c r="A109" i="42837"/>
  <c r="P108" i="42837"/>
  <c r="A108" i="42837"/>
  <c r="P107" i="42837"/>
  <c r="A107" i="42837"/>
  <c r="P106" i="42837"/>
  <c r="A106" i="42837"/>
  <c r="A105" i="42837"/>
  <c r="A64" i="42837"/>
  <c r="A62" i="42837"/>
  <c r="P61" i="42837"/>
  <c r="A61" i="42837"/>
  <c r="P60" i="42837"/>
  <c r="A60" i="42837"/>
  <c r="A59" i="42837"/>
  <c r="A58" i="42837"/>
  <c r="A56" i="42837"/>
  <c r="P55" i="42837"/>
  <c r="A55" i="42837"/>
  <c r="A54" i="42837"/>
  <c r="A53" i="42837"/>
  <c r="A51" i="42837"/>
  <c r="P50" i="42837"/>
  <c r="A50" i="42837"/>
  <c r="P49" i="42837"/>
  <c r="A49" i="42837"/>
  <c r="A48" i="42837"/>
  <c r="A47" i="42837"/>
  <c r="A45" i="42837"/>
  <c r="P44" i="42837"/>
  <c r="A44" i="42837"/>
  <c r="P43" i="42837"/>
  <c r="A43" i="42837"/>
  <c r="A42" i="42837"/>
  <c r="A41" i="42837"/>
  <c r="A39" i="42837"/>
  <c r="A38" i="42837"/>
  <c r="A37" i="42837"/>
  <c r="A36" i="42837"/>
  <c r="A35" i="42837"/>
  <c r="A34" i="42837"/>
  <c r="A33" i="42837"/>
  <c r="A32" i="42837"/>
  <c r="A31" i="42837"/>
  <c r="A30" i="42837"/>
  <c r="A29" i="42837"/>
  <c r="A27" i="42837"/>
  <c r="A26" i="42837"/>
  <c r="A25" i="42837"/>
  <c r="A24" i="42837"/>
  <c r="A23" i="42837"/>
  <c r="A22" i="42837"/>
  <c r="A21" i="42837"/>
  <c r="A20" i="42837"/>
  <c r="A19" i="42837"/>
  <c r="A18" i="42837"/>
  <c r="A17" i="42837"/>
  <c r="A16" i="42837"/>
  <c r="P14" i="42837"/>
  <c r="A14" i="42837"/>
  <c r="P13" i="42837"/>
  <c r="A13" i="42837"/>
  <c r="P12" i="42837"/>
  <c r="A12" i="42837"/>
  <c r="P11" i="42837"/>
  <c r="A11" i="42837"/>
  <c r="P10" i="42837"/>
  <c r="A10" i="42837"/>
  <c r="P9" i="42837"/>
  <c r="A9" i="42837"/>
  <c r="A8" i="42837"/>
  <c r="P2" i="42837"/>
  <c r="N2" i="42837"/>
  <c r="I2" i="42837"/>
  <c r="C2" i="42837"/>
  <c r="A179" i="42836"/>
  <c r="P178" i="42836"/>
  <c r="A178" i="42836"/>
  <c r="P177" i="42836"/>
  <c r="A177" i="42836"/>
  <c r="P176" i="42836"/>
  <c r="A176" i="42836"/>
  <c r="P175" i="42836"/>
  <c r="A175" i="42836"/>
  <c r="P174" i="42836"/>
  <c r="A174" i="42836"/>
  <c r="P173" i="42836"/>
  <c r="A173" i="42836"/>
  <c r="P172" i="42836"/>
  <c r="A172" i="42836"/>
  <c r="P171" i="42836"/>
  <c r="A171" i="42836"/>
  <c r="P170" i="42836"/>
  <c r="A170" i="42836"/>
  <c r="A169" i="42836"/>
  <c r="P168" i="42836"/>
  <c r="A168" i="42836"/>
  <c r="P167" i="42836"/>
  <c r="A167" i="42836"/>
  <c r="P166" i="42836"/>
  <c r="A166" i="42836"/>
  <c r="P165" i="42836"/>
  <c r="A165" i="42836"/>
  <c r="A164" i="42836"/>
  <c r="P163" i="42836"/>
  <c r="A163" i="42836"/>
  <c r="P162" i="42836"/>
  <c r="A162" i="42836"/>
  <c r="P161" i="42836"/>
  <c r="A161" i="42836"/>
  <c r="A160" i="42836"/>
  <c r="P159" i="42836"/>
  <c r="A159" i="42836"/>
  <c r="P158" i="42836"/>
  <c r="A158" i="42836"/>
  <c r="P157" i="42836"/>
  <c r="A157" i="42836"/>
  <c r="P156" i="42836"/>
  <c r="A156" i="42836"/>
  <c r="P155" i="42836"/>
  <c r="A155" i="42836"/>
  <c r="P154" i="42836"/>
  <c r="A154" i="42836"/>
  <c r="A153" i="42836"/>
  <c r="P152" i="42836"/>
  <c r="A152" i="42836"/>
  <c r="P151" i="42836"/>
  <c r="A151" i="42836"/>
  <c r="P150" i="42836"/>
  <c r="A150" i="42836"/>
  <c r="P149" i="42836"/>
  <c r="A149" i="42836"/>
  <c r="P148" i="42836"/>
  <c r="A148" i="42836"/>
  <c r="P147" i="42836"/>
  <c r="A147" i="42836"/>
  <c r="P146" i="42836"/>
  <c r="A146" i="42836"/>
  <c r="P145" i="42836"/>
  <c r="A145" i="42836"/>
  <c r="P144" i="42836"/>
  <c r="A144" i="42836"/>
  <c r="P143" i="42836"/>
  <c r="A143" i="42836"/>
  <c r="P142" i="42836"/>
  <c r="A142" i="42836"/>
  <c r="P141" i="42836"/>
  <c r="A141" i="42836"/>
  <c r="P140" i="42836"/>
  <c r="A140" i="42836"/>
  <c r="P139" i="42836"/>
  <c r="A139" i="42836"/>
  <c r="P138" i="42836"/>
  <c r="A138" i="42836"/>
  <c r="P137" i="42836"/>
  <c r="A137" i="42836"/>
  <c r="P136" i="42836"/>
  <c r="A136" i="42836"/>
  <c r="P135" i="42836"/>
  <c r="A135" i="42836"/>
  <c r="P134" i="42836"/>
  <c r="A134" i="42836"/>
  <c r="P133" i="42836"/>
  <c r="A133" i="42836"/>
  <c r="P132" i="42836"/>
  <c r="A132" i="42836"/>
  <c r="A131" i="42836"/>
  <c r="A130" i="42836"/>
  <c r="A128" i="42836"/>
  <c r="P127" i="42836"/>
  <c r="A127" i="42836"/>
  <c r="P126" i="42836"/>
  <c r="A126" i="42836"/>
  <c r="A125" i="42836"/>
  <c r="A124" i="42836"/>
  <c r="A122" i="42836"/>
  <c r="P121" i="42836"/>
  <c r="A121" i="42836"/>
  <c r="P120" i="42836"/>
  <c r="A120" i="42836"/>
  <c r="A119" i="42836"/>
  <c r="A118" i="42836"/>
  <c r="A116" i="42836"/>
  <c r="P115" i="42836"/>
  <c r="A115" i="42836"/>
  <c r="P114" i="42836"/>
  <c r="A114" i="42836"/>
  <c r="P113" i="42836"/>
  <c r="A113" i="42836"/>
  <c r="A112" i="42836"/>
  <c r="A111" i="42836"/>
  <c r="A109" i="42836"/>
  <c r="P108" i="42836"/>
  <c r="A108" i="42836"/>
  <c r="P107" i="42836"/>
  <c r="A107" i="42836"/>
  <c r="P106" i="42836"/>
  <c r="A106" i="42836"/>
  <c r="A105" i="42836"/>
  <c r="A64" i="42836"/>
  <c r="A62" i="42836"/>
  <c r="P61" i="42836"/>
  <c r="A61" i="42836"/>
  <c r="P60" i="42836"/>
  <c r="A60" i="42836"/>
  <c r="A59" i="42836"/>
  <c r="A58" i="42836"/>
  <c r="A56" i="42836"/>
  <c r="P55" i="42836"/>
  <c r="A55" i="42836"/>
  <c r="A54" i="42836"/>
  <c r="A53" i="42836"/>
  <c r="A51" i="42836"/>
  <c r="P50" i="42836"/>
  <c r="A50" i="42836"/>
  <c r="P49" i="42836"/>
  <c r="A49" i="42836"/>
  <c r="A48" i="42836"/>
  <c r="A47" i="42836"/>
  <c r="A45" i="42836"/>
  <c r="P44" i="42836"/>
  <c r="A44" i="42836"/>
  <c r="P43" i="42836"/>
  <c r="A43" i="42836"/>
  <c r="A42" i="42836"/>
  <c r="A41" i="42836"/>
  <c r="A39" i="42836"/>
  <c r="A38" i="42836"/>
  <c r="A37" i="42836"/>
  <c r="A36" i="42836"/>
  <c r="A35" i="42836"/>
  <c r="A34" i="42836"/>
  <c r="A33" i="42836"/>
  <c r="A32" i="42836"/>
  <c r="A31" i="42836"/>
  <c r="A30" i="42836"/>
  <c r="A29" i="42836"/>
  <c r="A27" i="42836"/>
  <c r="A26" i="42836"/>
  <c r="A25" i="42836"/>
  <c r="A24" i="42836"/>
  <c r="A23" i="42836"/>
  <c r="A22" i="42836"/>
  <c r="A21" i="42836"/>
  <c r="A20" i="42836"/>
  <c r="A19" i="42836"/>
  <c r="A18" i="42836"/>
  <c r="A17" i="42836"/>
  <c r="A16" i="42836"/>
  <c r="P14" i="42836"/>
  <c r="A14" i="42836"/>
  <c r="P13" i="42836"/>
  <c r="A13" i="42836"/>
  <c r="P12" i="42836"/>
  <c r="A12" i="42836"/>
  <c r="P11" i="42836"/>
  <c r="A11" i="42836"/>
  <c r="P10" i="42836"/>
  <c r="A10" i="42836"/>
  <c r="P9" i="42836"/>
  <c r="A9" i="42836"/>
  <c r="A8" i="42836"/>
  <c r="P2" i="42836"/>
  <c r="N2" i="42836"/>
  <c r="I2" i="42836"/>
  <c r="C2" i="42836"/>
  <c r="A179" i="42835"/>
  <c r="P178" i="42835"/>
  <c r="A178" i="42835"/>
  <c r="P177" i="42835"/>
  <c r="A177" i="42835"/>
  <c r="P176" i="42835"/>
  <c r="A176" i="42835"/>
  <c r="P175" i="42835"/>
  <c r="A175" i="42835"/>
  <c r="P174" i="42835"/>
  <c r="A174" i="42835"/>
  <c r="P173" i="42835"/>
  <c r="A173" i="42835"/>
  <c r="P172" i="42835"/>
  <c r="A172" i="42835"/>
  <c r="P171" i="42835"/>
  <c r="A171" i="42835"/>
  <c r="P170" i="42835"/>
  <c r="A170" i="42835"/>
  <c r="A169" i="42835"/>
  <c r="P168" i="42835"/>
  <c r="A168" i="42835"/>
  <c r="P167" i="42835"/>
  <c r="A167" i="42835"/>
  <c r="P166" i="42835"/>
  <c r="A166" i="42835"/>
  <c r="P165" i="42835"/>
  <c r="A165" i="42835"/>
  <c r="A164" i="42835"/>
  <c r="P163" i="42835"/>
  <c r="A163" i="42835"/>
  <c r="P162" i="42835"/>
  <c r="A162" i="42835"/>
  <c r="P161" i="42835"/>
  <c r="A161" i="42835"/>
  <c r="A160" i="42835"/>
  <c r="P159" i="42835"/>
  <c r="A159" i="42835"/>
  <c r="P158" i="42835"/>
  <c r="A158" i="42835"/>
  <c r="P157" i="42835"/>
  <c r="A157" i="42835"/>
  <c r="P156" i="42835"/>
  <c r="A156" i="42835"/>
  <c r="P155" i="42835"/>
  <c r="A155" i="42835"/>
  <c r="P154" i="42835"/>
  <c r="A154" i="42835"/>
  <c r="A153" i="42835"/>
  <c r="P152" i="42835"/>
  <c r="A152" i="42835"/>
  <c r="P151" i="42835"/>
  <c r="A151" i="42835"/>
  <c r="P150" i="42835"/>
  <c r="A150" i="42835"/>
  <c r="P149" i="42835"/>
  <c r="A149" i="42835"/>
  <c r="P148" i="42835"/>
  <c r="A148" i="42835"/>
  <c r="P147" i="42835"/>
  <c r="A147" i="42835"/>
  <c r="P146" i="42835"/>
  <c r="A146" i="42835"/>
  <c r="P145" i="42835"/>
  <c r="A145" i="42835"/>
  <c r="P144" i="42835"/>
  <c r="A144" i="42835"/>
  <c r="P143" i="42835"/>
  <c r="A143" i="42835"/>
  <c r="P142" i="42835"/>
  <c r="A142" i="42835"/>
  <c r="P141" i="42835"/>
  <c r="A141" i="42835"/>
  <c r="P140" i="42835"/>
  <c r="A140" i="42835"/>
  <c r="P139" i="42835"/>
  <c r="A139" i="42835"/>
  <c r="P138" i="42835"/>
  <c r="A138" i="42835"/>
  <c r="P137" i="42835"/>
  <c r="A137" i="42835"/>
  <c r="P136" i="42835"/>
  <c r="A136" i="42835"/>
  <c r="P135" i="42835"/>
  <c r="A135" i="42835"/>
  <c r="P134" i="42835"/>
  <c r="A134" i="42835"/>
  <c r="P133" i="42835"/>
  <c r="A133" i="42835"/>
  <c r="P132" i="42835"/>
  <c r="A132" i="42835"/>
  <c r="A131" i="42835"/>
  <c r="A130" i="42835"/>
  <c r="A128" i="42835"/>
  <c r="P127" i="42835"/>
  <c r="A127" i="42835"/>
  <c r="P126" i="42835"/>
  <c r="A126" i="42835"/>
  <c r="A125" i="42835"/>
  <c r="A124" i="42835"/>
  <c r="A122" i="42835"/>
  <c r="P121" i="42835"/>
  <c r="A121" i="42835"/>
  <c r="P120" i="42835"/>
  <c r="A120" i="42835"/>
  <c r="A119" i="42835"/>
  <c r="A118" i="42835"/>
  <c r="A116" i="42835"/>
  <c r="P115" i="42835"/>
  <c r="A115" i="42835"/>
  <c r="P114" i="42835"/>
  <c r="A114" i="42835"/>
  <c r="P113" i="42835"/>
  <c r="A113" i="42835"/>
  <c r="A112" i="42835"/>
  <c r="A111" i="42835"/>
  <c r="A109" i="42835"/>
  <c r="P108" i="42835"/>
  <c r="A108" i="42835"/>
  <c r="P107" i="42835"/>
  <c r="A107" i="42835"/>
  <c r="P106" i="42835"/>
  <c r="A106" i="42835"/>
  <c r="A105" i="42835"/>
  <c r="A64" i="42835"/>
  <c r="A62" i="42835"/>
  <c r="P61" i="42835"/>
  <c r="A61" i="42835"/>
  <c r="P60" i="42835"/>
  <c r="A60" i="42835"/>
  <c r="A59" i="42835"/>
  <c r="A58" i="42835"/>
  <c r="A56" i="42835"/>
  <c r="P55" i="42835"/>
  <c r="A55" i="42835"/>
  <c r="A54" i="42835"/>
  <c r="A53" i="42835"/>
  <c r="A51" i="42835"/>
  <c r="P50" i="42835"/>
  <c r="A50" i="42835"/>
  <c r="P49" i="42835"/>
  <c r="A49" i="42835"/>
  <c r="A48" i="42835"/>
  <c r="A47" i="42835"/>
  <c r="A45" i="42835"/>
  <c r="P44" i="42835"/>
  <c r="A44" i="42835"/>
  <c r="P43" i="42835"/>
  <c r="A43" i="42835"/>
  <c r="A42" i="42835"/>
  <c r="A41" i="42835"/>
  <c r="A39" i="42835"/>
  <c r="A38" i="42835"/>
  <c r="A37" i="42835"/>
  <c r="A36" i="42835"/>
  <c r="A35" i="42835"/>
  <c r="A34" i="42835"/>
  <c r="A33" i="42835"/>
  <c r="A32" i="42835"/>
  <c r="A31" i="42835"/>
  <c r="A30" i="42835"/>
  <c r="A29" i="42835"/>
  <c r="A27" i="42835"/>
  <c r="A26" i="42835"/>
  <c r="A25" i="42835"/>
  <c r="A24" i="42835"/>
  <c r="A23" i="42835"/>
  <c r="A22" i="42835"/>
  <c r="A21" i="42835"/>
  <c r="A20" i="42835"/>
  <c r="A19" i="42835"/>
  <c r="A18" i="42835"/>
  <c r="A17" i="42835"/>
  <c r="A16" i="42835"/>
  <c r="P14" i="42835"/>
  <c r="A14" i="42835"/>
  <c r="P13" i="42835"/>
  <c r="A13" i="42835"/>
  <c r="P12" i="42835"/>
  <c r="A12" i="42835"/>
  <c r="P11" i="42835"/>
  <c r="A11" i="42835"/>
  <c r="P10" i="42835"/>
  <c r="A10" i="42835"/>
  <c r="P9" i="42835"/>
  <c r="A9" i="42835"/>
  <c r="A8" i="42835"/>
  <c r="P2" i="42835"/>
  <c r="N2" i="42835"/>
  <c r="I2" i="42835"/>
  <c r="C2" i="42835"/>
  <c r="A179" i="42833"/>
  <c r="P178" i="42833"/>
  <c r="A178" i="42833"/>
  <c r="P177" i="42833"/>
  <c r="A177" i="42833"/>
  <c r="P176" i="42833"/>
  <c r="A176" i="42833"/>
  <c r="P175" i="42833"/>
  <c r="A175" i="42833"/>
  <c r="P174" i="42833"/>
  <c r="A174" i="42833"/>
  <c r="P173" i="42833"/>
  <c r="A173" i="42833"/>
  <c r="P172" i="42833"/>
  <c r="A172" i="42833"/>
  <c r="P171" i="42833"/>
  <c r="A171" i="42833"/>
  <c r="P170" i="42833"/>
  <c r="A170" i="42833"/>
  <c r="A169" i="42833"/>
  <c r="P168" i="42833"/>
  <c r="A168" i="42833"/>
  <c r="P167" i="42833"/>
  <c r="A167" i="42833"/>
  <c r="P166" i="42833"/>
  <c r="A166" i="42833"/>
  <c r="P165" i="42833"/>
  <c r="A165" i="42833"/>
  <c r="A164" i="42833"/>
  <c r="P163" i="42833"/>
  <c r="A163" i="42833"/>
  <c r="P162" i="42833"/>
  <c r="A162" i="42833"/>
  <c r="P161" i="42833"/>
  <c r="A161" i="42833"/>
  <c r="A160" i="42833"/>
  <c r="P159" i="42833"/>
  <c r="A159" i="42833"/>
  <c r="P158" i="42833"/>
  <c r="A158" i="42833"/>
  <c r="P157" i="42833"/>
  <c r="A157" i="42833"/>
  <c r="P156" i="42833"/>
  <c r="A156" i="42833"/>
  <c r="P155" i="42833"/>
  <c r="A155" i="42833"/>
  <c r="P154" i="42833"/>
  <c r="A154" i="42833"/>
  <c r="A153" i="42833"/>
  <c r="P152" i="42833"/>
  <c r="A152" i="42833"/>
  <c r="P151" i="42833"/>
  <c r="A151" i="42833"/>
  <c r="P150" i="42833"/>
  <c r="A150" i="42833"/>
  <c r="P149" i="42833"/>
  <c r="A149" i="42833"/>
  <c r="P148" i="42833"/>
  <c r="A148" i="42833"/>
  <c r="P147" i="42833"/>
  <c r="A147" i="42833"/>
  <c r="P146" i="42833"/>
  <c r="A146" i="42833"/>
  <c r="P145" i="42833"/>
  <c r="A145" i="42833"/>
  <c r="P144" i="42833"/>
  <c r="A144" i="42833"/>
  <c r="P143" i="42833"/>
  <c r="A143" i="42833"/>
  <c r="P142" i="42833"/>
  <c r="A142" i="42833"/>
  <c r="P141" i="42833"/>
  <c r="A141" i="42833"/>
  <c r="P140" i="42833"/>
  <c r="A140" i="42833"/>
  <c r="P139" i="42833"/>
  <c r="A139" i="42833"/>
  <c r="P138" i="42833"/>
  <c r="A138" i="42833"/>
  <c r="P137" i="42833"/>
  <c r="A137" i="42833"/>
  <c r="P136" i="42833"/>
  <c r="A136" i="42833"/>
  <c r="P135" i="42833"/>
  <c r="A135" i="42833"/>
  <c r="P134" i="42833"/>
  <c r="A134" i="42833"/>
  <c r="P133" i="42833"/>
  <c r="A133" i="42833"/>
  <c r="P132" i="42833"/>
  <c r="A132" i="42833"/>
  <c r="A131" i="42833"/>
  <c r="A130" i="42833"/>
  <c r="A128" i="42833"/>
  <c r="P127" i="42833"/>
  <c r="A127" i="42833"/>
  <c r="P126" i="42833"/>
  <c r="A126" i="42833"/>
  <c r="A125" i="42833"/>
  <c r="A124" i="42833"/>
  <c r="A122" i="42833"/>
  <c r="P121" i="42833"/>
  <c r="A121" i="42833"/>
  <c r="P120" i="42833"/>
  <c r="A120" i="42833"/>
  <c r="A119" i="42833"/>
  <c r="A118" i="42833"/>
  <c r="A116" i="42833"/>
  <c r="P115" i="42833"/>
  <c r="A115" i="42833"/>
  <c r="P114" i="42833"/>
  <c r="A114" i="42833"/>
  <c r="P113" i="42833"/>
  <c r="A113" i="42833"/>
  <c r="A112" i="42833"/>
  <c r="A111" i="42833"/>
  <c r="A109" i="42833"/>
  <c r="P108" i="42833"/>
  <c r="A108" i="42833"/>
  <c r="P107" i="42833"/>
  <c r="A107" i="42833"/>
  <c r="P106" i="42833"/>
  <c r="A106" i="42833"/>
  <c r="A105" i="42833"/>
  <c r="A64" i="42833"/>
  <c r="A62" i="42833"/>
  <c r="P61" i="42833"/>
  <c r="A61" i="42833"/>
  <c r="P60" i="42833"/>
  <c r="A60" i="42833"/>
  <c r="A59" i="42833"/>
  <c r="A58" i="42833"/>
  <c r="A56" i="42833"/>
  <c r="P55" i="42833"/>
  <c r="A55" i="42833"/>
  <c r="A54" i="42833"/>
  <c r="A53" i="42833"/>
  <c r="A51" i="42833"/>
  <c r="P50" i="42833"/>
  <c r="A50" i="42833"/>
  <c r="P49" i="42833"/>
  <c r="A49" i="42833"/>
  <c r="A48" i="42833"/>
  <c r="A47" i="42833"/>
  <c r="A45" i="42833"/>
  <c r="P44" i="42833"/>
  <c r="A44" i="42833"/>
  <c r="P43" i="42833"/>
  <c r="A43" i="42833"/>
  <c r="A42" i="42833"/>
  <c r="A41" i="42833"/>
  <c r="A39" i="42833"/>
  <c r="A38" i="42833"/>
  <c r="A37" i="42833"/>
  <c r="A36" i="42833"/>
  <c r="A35" i="42833"/>
  <c r="A34" i="42833"/>
  <c r="A33" i="42833"/>
  <c r="A32" i="42833"/>
  <c r="A31" i="42833"/>
  <c r="A30" i="42833"/>
  <c r="A29" i="42833"/>
  <c r="A27" i="42833"/>
  <c r="A26" i="42833"/>
  <c r="A25" i="42833"/>
  <c r="A24" i="42833"/>
  <c r="A23" i="42833"/>
  <c r="A22" i="42833"/>
  <c r="A21" i="42833"/>
  <c r="A20" i="42833"/>
  <c r="A19" i="42833"/>
  <c r="A18" i="42833"/>
  <c r="A17" i="42833"/>
  <c r="A16" i="42833"/>
  <c r="P14" i="42833"/>
  <c r="A14" i="42833"/>
  <c r="P13" i="42833"/>
  <c r="A13" i="42833"/>
  <c r="P12" i="42833"/>
  <c r="A12" i="42833"/>
  <c r="P11" i="42833"/>
  <c r="A11" i="42833"/>
  <c r="P10" i="42833"/>
  <c r="A10" i="42833"/>
  <c r="P9" i="42833"/>
  <c r="A9" i="42833"/>
  <c r="A8" i="42833"/>
  <c r="P2" i="42833"/>
  <c r="N2" i="42833"/>
  <c r="I2" i="42833"/>
  <c r="C2" i="42833"/>
  <c r="A17" i="42790"/>
  <c r="A18" i="42790"/>
  <c r="A40" i="42790"/>
  <c r="A41" i="42790"/>
  <c r="A42" i="42790"/>
  <c r="A43" i="42790"/>
  <c r="A167" i="42790"/>
  <c r="A166" i="42790"/>
  <c r="A165" i="42790"/>
  <c r="A164" i="42790"/>
  <c r="A163" i="42790"/>
  <c r="A162" i="42790"/>
  <c r="A161" i="42790"/>
  <c r="A160" i="42790"/>
  <c r="A159" i="42790"/>
  <c r="A158" i="42790"/>
  <c r="A157" i="42790"/>
  <c r="A156" i="42790"/>
  <c r="A155" i="42790"/>
  <c r="A154" i="42790"/>
  <c r="A153" i="42790"/>
  <c r="A152" i="42790"/>
  <c r="A151" i="42790"/>
  <c r="A150" i="42790"/>
  <c r="A149" i="42790"/>
  <c r="A148" i="42790"/>
  <c r="A147" i="42790"/>
  <c r="A146" i="42790"/>
  <c r="A145" i="42790"/>
  <c r="A144" i="42790"/>
  <c r="A143" i="42790"/>
  <c r="A142" i="42790"/>
  <c r="A141" i="42790"/>
  <c r="A140" i="42790"/>
  <c r="A139" i="42790"/>
  <c r="A138" i="42790"/>
  <c r="A137" i="42790"/>
  <c r="A136" i="42790"/>
  <c r="A135" i="42790"/>
  <c r="A134" i="42790"/>
  <c r="A133" i="42790"/>
  <c r="A132" i="42790"/>
  <c r="A131" i="42790"/>
  <c r="A130" i="42790"/>
  <c r="A129" i="42790"/>
  <c r="A128" i="42790"/>
  <c r="A127" i="42790"/>
  <c r="A126" i="42790"/>
  <c r="A125" i="42790"/>
  <c r="A124" i="42790"/>
  <c r="A123" i="42790"/>
  <c r="A122" i="42790"/>
  <c r="A121" i="42790"/>
  <c r="A120" i="42790"/>
  <c r="A119" i="42790"/>
  <c r="A118" i="42790"/>
  <c r="A117" i="42790"/>
  <c r="A116" i="42790"/>
  <c r="A115" i="42790"/>
  <c r="A114" i="42790"/>
  <c r="A113" i="42790"/>
  <c r="A112" i="42790"/>
  <c r="A111" i="42790"/>
  <c r="A110" i="42790"/>
  <c r="A75" i="42790"/>
  <c r="A74" i="42790"/>
  <c r="A73" i="42790"/>
  <c r="A72" i="42790"/>
  <c r="A71" i="42790"/>
  <c r="A70" i="42790"/>
  <c r="A69" i="42790"/>
  <c r="A68" i="42790"/>
  <c r="A67" i="42790"/>
  <c r="A66" i="42790"/>
  <c r="A65" i="42790"/>
  <c r="A64" i="42790"/>
  <c r="A63" i="42790"/>
  <c r="A62" i="42790"/>
  <c r="A61" i="42790"/>
  <c r="A60" i="42790"/>
  <c r="A59" i="42790"/>
  <c r="A58" i="42790"/>
  <c r="A57" i="42790"/>
  <c r="A56" i="42790"/>
  <c r="A55" i="42790"/>
  <c r="A54" i="42790"/>
  <c r="A53" i="42790"/>
  <c r="A52" i="42790"/>
  <c r="A51" i="42790"/>
  <c r="A50" i="42790"/>
  <c r="A49" i="42790"/>
  <c r="A48" i="42790"/>
  <c r="A47" i="42790"/>
  <c r="A46" i="42790"/>
  <c r="A45" i="42790"/>
  <c r="A44" i="42790"/>
  <c r="A8" i="42713"/>
  <c r="P178" i="42713"/>
  <c r="P177" i="42713"/>
  <c r="P176" i="42713"/>
  <c r="P175" i="42713"/>
  <c r="P174" i="42713"/>
  <c r="P173" i="42713"/>
  <c r="P172" i="42713"/>
  <c r="P171" i="42713"/>
  <c r="P170" i="42713"/>
  <c r="P168" i="42713"/>
  <c r="P167" i="42713"/>
  <c r="P166" i="42713"/>
  <c r="P165" i="42713"/>
  <c r="P163" i="42713"/>
  <c r="P162" i="42713"/>
  <c r="P161" i="42713"/>
  <c r="P159" i="42713"/>
  <c r="P158" i="42713"/>
  <c r="P157" i="42713"/>
  <c r="P156" i="42713"/>
  <c r="P155" i="42713"/>
  <c r="P154" i="42713"/>
  <c r="P152" i="42713"/>
  <c r="P151" i="42713"/>
  <c r="P150" i="42713"/>
  <c r="P149" i="42713"/>
  <c r="P148" i="42713"/>
  <c r="P147" i="42713"/>
  <c r="P146" i="42713"/>
  <c r="P145" i="42713"/>
  <c r="P144" i="42713"/>
  <c r="P143" i="42713"/>
  <c r="P142" i="42713"/>
  <c r="P141" i="42713"/>
  <c r="P140" i="42713"/>
  <c r="P139" i="42713"/>
  <c r="P138" i="42713"/>
  <c r="P137" i="42713"/>
  <c r="P136" i="42713"/>
  <c r="P135" i="42713"/>
  <c r="P134" i="42713"/>
  <c r="A163" i="42713" l="1"/>
  <c r="A164" i="42713"/>
  <c r="A9" i="42713"/>
  <c r="P55" i="42713"/>
  <c r="A55" i="42713"/>
  <c r="A130" i="42713"/>
  <c r="A128" i="42713"/>
  <c r="A127" i="42713"/>
  <c r="A126" i="42713"/>
  <c r="A125" i="42713"/>
  <c r="A124" i="42713"/>
  <c r="A122" i="42713"/>
  <c r="A121" i="42713"/>
  <c r="P127" i="42713"/>
  <c r="P126" i="42713"/>
  <c r="P121" i="42713"/>
  <c r="P120" i="42713"/>
  <c r="P115" i="42713"/>
  <c r="P114" i="42713"/>
  <c r="P113" i="42713"/>
  <c r="A179" i="42713"/>
  <c r="A178" i="42713"/>
  <c r="A177" i="42713"/>
  <c r="A176" i="42713"/>
  <c r="A175" i="42713"/>
  <c r="A174" i="42713"/>
  <c r="A173" i="42713"/>
  <c r="A172" i="42713"/>
  <c r="A171" i="42713"/>
  <c r="A170" i="42713"/>
  <c r="A169" i="42713"/>
  <c r="A168" i="42713"/>
  <c r="A167" i="42713"/>
  <c r="A166" i="42713"/>
  <c r="A165" i="42713"/>
  <c r="A162" i="42713"/>
  <c r="A161" i="42713"/>
  <c r="A160" i="42713"/>
  <c r="A159" i="42713"/>
  <c r="A158" i="42713"/>
  <c r="A157" i="42713"/>
  <c r="A156" i="42713"/>
  <c r="A155" i="42713"/>
  <c r="A154" i="42713"/>
  <c r="A153" i="42713"/>
  <c r="A152" i="42713"/>
  <c r="A151" i="42713"/>
  <c r="A150" i="42713"/>
  <c r="A149" i="42713"/>
  <c r="A148" i="42713"/>
  <c r="A147" i="42713"/>
  <c r="A146" i="42713"/>
  <c r="A145" i="42713"/>
  <c r="A144" i="42713"/>
  <c r="A143" i="42713"/>
  <c r="A142" i="42713"/>
  <c r="A141" i="42713"/>
  <c r="A140" i="42713"/>
  <c r="A139" i="42713"/>
  <c r="A138" i="42713"/>
  <c r="A137" i="42713"/>
  <c r="A136" i="42713"/>
  <c r="A135" i="42713"/>
  <c r="A134" i="42713"/>
  <c r="A133" i="42713"/>
  <c r="A132" i="42713"/>
  <c r="A131" i="42713"/>
  <c r="A61" i="42713"/>
  <c r="A60" i="42713"/>
  <c r="A59" i="42713"/>
  <c r="A58" i="42713"/>
  <c r="P133" i="42713"/>
  <c r="P132" i="42713"/>
  <c r="P108" i="42713"/>
  <c r="P107" i="42713"/>
  <c r="P106" i="42713"/>
  <c r="P61" i="42713"/>
  <c r="P60" i="42713"/>
  <c r="A56" i="42713"/>
  <c r="A54" i="42713"/>
  <c r="A53" i="42713"/>
  <c r="A51" i="42713"/>
  <c r="A50" i="42713"/>
  <c r="A49" i="42713"/>
  <c r="A48" i="42713"/>
  <c r="A47" i="42713"/>
  <c r="A45" i="42713"/>
  <c r="A44" i="42713"/>
  <c r="A43" i="42713"/>
  <c r="A42" i="42713"/>
  <c r="A41" i="42713"/>
  <c r="A39" i="42713"/>
  <c r="A38" i="42713"/>
  <c r="A37" i="42713"/>
  <c r="A35" i="42713"/>
  <c r="A34" i="42713"/>
  <c r="A33" i="42713"/>
  <c r="A32" i="42713"/>
  <c r="A31" i="42713"/>
  <c r="A30" i="42713"/>
  <c r="A29" i="42713"/>
  <c r="A27" i="42713"/>
  <c r="A26" i="42713"/>
  <c r="A25" i="42713"/>
  <c r="A24" i="42713"/>
  <c r="A23" i="42713"/>
  <c r="A22" i="42713"/>
  <c r="A21" i="42713"/>
  <c r="A20" i="42713"/>
  <c r="A19" i="42713"/>
  <c r="A18" i="42713"/>
  <c r="A17" i="42713"/>
  <c r="A16" i="42713"/>
  <c r="A14" i="42713"/>
  <c r="A13" i="42713"/>
  <c r="A12" i="42713"/>
  <c r="A11" i="42713"/>
  <c r="A10" i="42713"/>
  <c r="P9" i="42713"/>
  <c r="P10" i="42713"/>
  <c r="P11" i="42713"/>
  <c r="P12" i="42713"/>
  <c r="P13" i="42713"/>
  <c r="P14" i="42713"/>
  <c r="K5" i="42790" l="1"/>
  <c r="K4" i="42790"/>
  <c r="K3" i="42790"/>
  <c r="D5" i="42789"/>
  <c r="C37" i="42790"/>
  <c r="C36" i="42790"/>
  <c r="C35" i="42790"/>
  <c r="C34" i="42790"/>
  <c r="C33" i="42790"/>
  <c r="C32" i="42790"/>
  <c r="C31" i="42790"/>
  <c r="C30" i="42790"/>
  <c r="C29" i="42790"/>
  <c r="C28" i="42790"/>
  <c r="C27" i="42790"/>
  <c r="C26" i="42790"/>
  <c r="C25" i="42790"/>
  <c r="C24" i="42790"/>
  <c r="C23" i="42790"/>
  <c r="C22" i="42790"/>
  <c r="C21" i="42790"/>
  <c r="C20" i="42790"/>
  <c r="C19" i="42790"/>
  <c r="C38" i="42790"/>
  <c r="D38" i="42790" l="1"/>
  <c r="D37" i="42790"/>
  <c r="D36" i="42790"/>
  <c r="D35" i="42790"/>
  <c r="D34" i="42790"/>
  <c r="D33" i="42790"/>
  <c r="D32" i="42790"/>
  <c r="D31" i="42790"/>
  <c r="D30" i="42790"/>
  <c r="D29" i="42790"/>
  <c r="D28" i="42790"/>
  <c r="D27" i="42790"/>
  <c r="D26" i="42790"/>
  <c r="D25" i="42790"/>
  <c r="D24" i="42790"/>
  <c r="D19" i="42790"/>
  <c r="D20" i="42790"/>
  <c r="D21" i="42790"/>
  <c r="D22" i="42790"/>
  <c r="D23" i="42790"/>
  <c r="D4" i="42812"/>
  <c r="D5" i="42812"/>
  <c r="D6" i="42812"/>
  <c r="D7" i="42812"/>
  <c r="D8" i="42812"/>
  <c r="D9" i="42812"/>
  <c r="D10" i="42812"/>
  <c r="D11" i="42812"/>
  <c r="D12" i="42812"/>
  <c r="P33" i="42713"/>
  <c r="P34" i="42713"/>
  <c r="D39" i="42790" l="1"/>
  <c r="A39" i="42790" s="1"/>
  <c r="P44" i="42713"/>
  <c r="I5" i="42792"/>
  <c r="I4" i="42792"/>
  <c r="I3" i="42792"/>
  <c r="T55" i="42812"/>
  <c r="T54" i="42812"/>
  <c r="T53" i="42812"/>
  <c r="T52" i="42812"/>
  <c r="T51" i="42812"/>
  <c r="T50" i="42812"/>
  <c r="T49" i="42812"/>
  <c r="T48" i="42812"/>
  <c r="T47" i="42812"/>
  <c r="T46" i="42812"/>
  <c r="T45" i="42812"/>
  <c r="T44" i="42812"/>
  <c r="T43" i="42812"/>
  <c r="T42" i="42812"/>
  <c r="T41" i="42812"/>
  <c r="T40" i="42812"/>
  <c r="T39" i="42812"/>
  <c r="T38" i="42812"/>
  <c r="T37" i="42812"/>
  <c r="T36" i="42812"/>
  <c r="P50" i="42713"/>
  <c r="P49" i="42713"/>
  <c r="P43" i="42713"/>
  <c r="P38" i="42713"/>
  <c r="P37" i="42713"/>
  <c r="P36" i="42713"/>
  <c r="P35" i="42713"/>
  <c r="P32" i="42713"/>
  <c r="P31" i="42713"/>
  <c r="P19" i="42713"/>
  <c r="P2" i="42713"/>
  <c r="N2" i="42713"/>
  <c r="I2" i="42713"/>
  <c r="C2" i="42713"/>
  <c r="C4" i="42792"/>
  <c r="C3" i="42792"/>
  <c r="F4" i="42790"/>
  <c r="F3" i="42790"/>
  <c r="F5" i="42790"/>
  <c r="C5" i="42792" l="1"/>
  <c r="G38" i="42790" l="1"/>
  <c r="E32" i="42790"/>
  <c r="G31" i="42790"/>
  <c r="G27" i="42790"/>
  <c r="F23" i="42790"/>
  <c r="G23" i="42790"/>
  <c r="E30" i="42790"/>
  <c r="G30" i="42790"/>
  <c r="G22" i="42790"/>
  <c r="F33" i="42790"/>
  <c r="F36" i="42790"/>
  <c r="G36" i="42790"/>
  <c r="F27" i="42790"/>
  <c r="G24" i="42790"/>
  <c r="F32" i="42790"/>
  <c r="F22" i="42790"/>
  <c r="G26" i="42790"/>
  <c r="F34" i="42790"/>
  <c r="E27" i="42790"/>
  <c r="E38" i="42790"/>
  <c r="F25" i="42790"/>
  <c r="F21" i="42790"/>
  <c r="G29" i="42790"/>
  <c r="E29" i="42790"/>
  <c r="G37" i="42790"/>
  <c r="E34" i="42790"/>
  <c r="F24" i="42790"/>
  <c r="E31" i="42790"/>
  <c r="E37" i="42790"/>
  <c r="G34" i="42790"/>
  <c r="E23" i="42790"/>
  <c r="E24" i="42790"/>
  <c r="G28" i="42790"/>
  <c r="F26" i="42790"/>
  <c r="E25" i="42790"/>
  <c r="G25" i="42790"/>
  <c r="F19" i="42790"/>
  <c r="E35" i="42790"/>
  <c r="G20" i="42790"/>
  <c r="F35" i="42790"/>
  <c r="G33" i="42790"/>
  <c r="F30" i="42790"/>
  <c r="E21" i="42790"/>
  <c r="E26" i="42790"/>
  <c r="G21" i="42790"/>
  <c r="G35" i="42790"/>
  <c r="G32" i="42790"/>
  <c r="E36" i="42790"/>
  <c r="F37" i="42790"/>
  <c r="G19" i="42790"/>
  <c r="F31" i="42790"/>
  <c r="E20" i="42790"/>
  <c r="F29" i="42790"/>
  <c r="F38" i="42790"/>
  <c r="F20" i="42790"/>
  <c r="E33" i="42790"/>
  <c r="E28" i="42790"/>
  <c r="E19" i="42790"/>
  <c r="E22" i="42790"/>
  <c r="F28" i="42790"/>
  <c r="F39" i="42790" l="1"/>
  <c r="E39" i="42790"/>
  <c r="G39" i="42790"/>
  <c r="DL51" i="42812"/>
  <c r="DF55" i="42812"/>
  <c r="BR41" i="42812"/>
  <c r="O5" i="42848" a="1"/>
  <c r="CK53" i="42812"/>
  <c r="AS44" i="42812"/>
  <c r="BX37" i="42812" a="1"/>
  <c r="BM52" i="42812"/>
  <c r="CQ42" i="42812"/>
  <c r="AA39" i="42812"/>
  <c r="EO44" i="42812"/>
  <c r="AM37" i="42812"/>
  <c r="EB45" i="42812"/>
  <c r="DU39" i="42812"/>
  <c r="AM41" i="42812"/>
  <c r="Y44" i="42812"/>
  <c r="EG46" i="42812"/>
  <c r="BV53" i="42812"/>
  <c r="AC43" i="42812"/>
  <c r="AG43" i="42812"/>
  <c r="AM49" i="42812"/>
  <c r="DG51" i="42812"/>
  <c r="DG46" i="42812"/>
  <c r="W54" i="42812"/>
  <c r="DR47" i="42812"/>
  <c r="CF46" i="42812" a="1"/>
  <c r="BF50" i="42812"/>
  <c r="DQ42" i="42812"/>
  <c r="DI46" i="42812"/>
  <c r="DV45" i="42812"/>
  <c r="CD37" i="42812" a="1"/>
  <c r="AA46" i="42812"/>
  <c r="AR53" i="42812"/>
  <c r="BQ38" i="42812"/>
  <c r="BT44" i="42812"/>
  <c r="CE42" i="42812" a="1"/>
  <c r="BP41" i="42812"/>
  <c r="AU36" i="42812"/>
  <c r="CH42" i="42812" a="1"/>
  <c r="DF43" i="42812"/>
  <c r="CO51" i="42812"/>
  <c r="DE48" i="42812"/>
  <c r="DM38" i="42812"/>
  <c r="CP40" i="42812"/>
  <c r="EE36" i="42812"/>
  <c r="BZ37" i="42812" a="1"/>
  <c r="B246" i="42812" a="1"/>
  <c r="EO46" i="42812"/>
  <c r="DJ47" i="42812"/>
  <c r="BZ51" i="42812" a="1"/>
  <c r="CP47" i="42812"/>
  <c r="CY50" i="42812"/>
  <c r="BM54" i="42812"/>
  <c r="DX52" i="42812"/>
  <c r="BK47" i="42812"/>
  <c r="X54" i="42812"/>
  <c r="BY43" i="42812" a="1"/>
  <c r="L5" i="42851" a="1"/>
  <c r="DN44" i="42812"/>
  <c r="AI52" i="42812"/>
  <c r="Z47" i="42812"/>
  <c r="EI44" i="42812"/>
  <c r="CB47" i="42812" a="1"/>
  <c r="W50" i="42812"/>
  <c r="CP55" i="42812"/>
  <c r="I5" i="42846" a="1"/>
  <c r="DC53" i="42812"/>
  <c r="DW48" i="42812"/>
  <c r="O5" i="42713" a="1"/>
  <c r="W44" i="42812"/>
  <c r="AA55" i="42812"/>
  <c r="DV46" i="42812"/>
  <c r="BH42" i="42812"/>
  <c r="Z49" i="42812"/>
  <c r="DL40" i="42812"/>
  <c r="BF37" i="42812"/>
  <c r="BU49" i="42812"/>
  <c r="V53" i="42812"/>
  <c r="DK49" i="42812"/>
  <c r="AE47" i="42812"/>
  <c r="EM50" i="42812"/>
  <c r="AX52" i="42812"/>
  <c r="BM53" i="42812"/>
  <c r="AQ40" i="42812"/>
  <c r="EG55" i="42812"/>
  <c r="AQ52" i="42812"/>
  <c r="CF36" i="42812" a="1"/>
  <c r="EH48" i="42812"/>
  <c r="DS38" i="42812"/>
  <c r="CI53" i="42812" a="1"/>
  <c r="BR43" i="42812"/>
  <c r="BC51" i="42812"/>
  <c r="AG53" i="42812"/>
  <c r="L5" i="42835" a="1"/>
  <c r="CT41" i="42812"/>
  <c r="CZ51" i="42812"/>
  <c r="B216" i="42812" a="1"/>
  <c r="BH46" i="42812"/>
  <c r="CD44" i="42812" a="1"/>
  <c r="CB54" i="42812" a="1"/>
  <c r="BF51" i="42812"/>
  <c r="BN44" i="42812"/>
  <c r="BQ37" i="42812"/>
  <c r="AM42" i="42812"/>
  <c r="DS40" i="42812"/>
  <c r="DU40" i="42812"/>
  <c r="DH52" i="42812"/>
  <c r="BA53" i="42812"/>
  <c r="DW39" i="42812"/>
  <c r="CW42" i="42812"/>
  <c r="AR52" i="42812"/>
  <c r="EE38" i="42812"/>
  <c r="DY39" i="42812"/>
  <c r="BV36" i="42812"/>
  <c r="EN53" i="42812"/>
  <c r="DR53" i="42812"/>
  <c r="BY38" i="42812" a="1"/>
  <c r="DC46" i="42812"/>
  <c r="EI50" i="42812"/>
  <c r="DN49" i="42812"/>
  <c r="Y39" i="42812"/>
  <c r="CT36" i="42812"/>
  <c r="BZ41" i="42812" a="1"/>
  <c r="BK46" i="42812"/>
  <c r="DP38" i="42812"/>
  <c r="EJ52" i="42812"/>
  <c r="X37" i="42812"/>
  <c r="CP54" i="42812"/>
  <c r="CQ37" i="42812"/>
  <c r="L5" i="42847" a="1"/>
  <c r="Z50" i="42812"/>
  <c r="BU39" i="42812"/>
  <c r="DB45" i="42812"/>
  <c r="BO47" i="42812"/>
  <c r="AV55" i="42812"/>
  <c r="BN54" i="42812"/>
  <c r="EF39" i="42812"/>
  <c r="BI55" i="42812"/>
  <c r="BP43" i="42812"/>
  <c r="DI50" i="42812"/>
  <c r="CL45" i="42812"/>
  <c r="AY49" i="42812"/>
  <c r="EF47" i="42812"/>
  <c r="BV38" i="42812"/>
  <c r="EB37" i="42812"/>
  <c r="BU40" i="42812"/>
  <c r="CG39" i="42812" a="1"/>
  <c r="AC52" i="42812"/>
  <c r="CT51" i="42812"/>
  <c r="BF41" i="42812"/>
  <c r="BQ45" i="42812"/>
  <c r="AS53" i="42812"/>
  <c r="DZ42" i="42812"/>
  <c r="DH40" i="42812"/>
  <c r="AF53" i="42812"/>
  <c r="EJ45" i="42812"/>
  <c r="BF49" i="42812"/>
  <c r="AH53" i="42812"/>
  <c r="CS36" i="42812"/>
  <c r="E5" i="42837" a="1"/>
  <c r="EH41" i="42812"/>
  <c r="AP47" i="42812"/>
  <c r="EA55" i="42812"/>
  <c r="CP45" i="42812"/>
  <c r="AX37" i="42812"/>
  <c r="BT50" i="42812"/>
  <c r="DI47" i="42812"/>
  <c r="DC42" i="42812"/>
  <c r="CZ50" i="42812"/>
  <c r="EO39" i="42812"/>
  <c r="AP46" i="42812"/>
  <c r="BD51" i="42812"/>
  <c r="BV37" i="42812"/>
  <c r="EC44" i="42812"/>
  <c r="BL44" i="42812"/>
  <c r="DO50" i="42812"/>
  <c r="CV45" i="42812"/>
  <c r="L5" i="42845" a="1"/>
  <c r="BA52" i="42812"/>
  <c r="CQ39" i="42812"/>
  <c r="EC52" i="42812"/>
  <c r="E5" i="42836" a="1"/>
  <c r="AR51" i="42812"/>
  <c r="DH50" i="42812"/>
  <c r="BH40" i="42812"/>
  <c r="AM47" i="42812"/>
  <c r="BO43" i="42812"/>
  <c r="X44" i="42812"/>
  <c r="DK43" i="42812"/>
  <c r="BU41" i="42812"/>
  <c r="CC49" i="42812" a="1"/>
  <c r="AG50" i="42812"/>
  <c r="DM51" i="42812"/>
  <c r="I5" i="42844" a="1"/>
  <c r="EN51" i="42812"/>
  <c r="EH52" i="42812"/>
  <c r="BZ42" i="42812" a="1"/>
  <c r="V45" i="42812"/>
  <c r="CH38" i="42812" a="1"/>
  <c r="AJ49" i="42812"/>
  <c r="DF38" i="42812"/>
  <c r="CH48" i="42812" a="1"/>
  <c r="EB41" i="42812"/>
  <c r="BY39" i="42812" a="1"/>
  <c r="DX40" i="42812"/>
  <c r="Z42" i="42812"/>
  <c r="CV40" i="42812"/>
  <c r="DR43" i="42812"/>
  <c r="CC51" i="42812" a="1"/>
  <c r="AU41" i="42812"/>
  <c r="DL42" i="42812"/>
  <c r="BF38" i="42812"/>
  <c r="DJ49" i="42812"/>
  <c r="BR36" i="42812"/>
  <c r="DM50" i="42812"/>
  <c r="CS54" i="42812"/>
  <c r="AN43" i="42812"/>
  <c r="DT48" i="42812"/>
  <c r="CP46" i="42812"/>
  <c r="AE40" i="42812"/>
  <c r="CB45" i="42812" a="1"/>
  <c r="BR48" i="42812"/>
  <c r="BX41" i="42812" a="1"/>
  <c r="AP36" i="42812"/>
  <c r="EI51" i="42812"/>
  <c r="CH36" i="42812" a="1"/>
  <c r="ED41" i="42812"/>
  <c r="AX36" i="42812"/>
  <c r="DU36" i="42812"/>
  <c r="BX55" i="42812" a="1"/>
  <c r="AQ36" i="42812"/>
  <c r="Y51" i="42812"/>
  <c r="AV36" i="42812"/>
  <c r="BI37" i="42812"/>
  <c r="DL39" i="42812"/>
  <c r="CA53" i="42812" a="1"/>
  <c r="AR37" i="42812"/>
  <c r="E5" i="42851" a="1"/>
  <c r="DB37" i="42812"/>
  <c r="DV47" i="42812"/>
  <c r="AE41" i="42812"/>
  <c r="CP48" i="42812"/>
  <c r="DP48" i="42812"/>
  <c r="EG37" i="42812"/>
  <c r="V52" i="42812"/>
  <c r="BV48" i="42812"/>
  <c r="DY52" i="42812"/>
  <c r="EJ44" i="42812"/>
  <c r="DX54" i="42812"/>
  <c r="AL40" i="42812"/>
  <c r="EE53" i="42812"/>
  <c r="CP38" i="42812"/>
  <c r="AA48" i="42812"/>
  <c r="AH51" i="42812"/>
  <c r="CO37" i="42812"/>
  <c r="V48" i="42812"/>
  <c r="O5" i="42841" a="1"/>
  <c r="DE39" i="42812"/>
  <c r="AO39" i="42812"/>
  <c r="BV39" i="42812"/>
  <c r="DA48" i="42812"/>
  <c r="DA45" i="42812"/>
  <c r="DQ47" i="42812"/>
  <c r="EI48" i="42812"/>
  <c r="CB37" i="42812" a="1"/>
  <c r="CY45" i="42812"/>
  <c r="EO53" i="42812"/>
  <c r="CQ40" i="42812"/>
  <c r="AR45" i="42812"/>
  <c r="I5" i="42851" a="1"/>
  <c r="AQ37" i="42812"/>
  <c r="BV40" i="42812"/>
  <c r="DA38" i="42812"/>
  <c r="DZ50" i="42812"/>
  <c r="AA54" i="42812"/>
  <c r="CK45" i="42812"/>
  <c r="CA38" i="42812" a="1"/>
  <c r="DD50" i="42812"/>
  <c r="BD48" i="42812"/>
  <c r="CI37" i="42812" a="1"/>
  <c r="CO36" i="42812"/>
  <c r="CY51" i="42812"/>
  <c r="AE54" i="42812"/>
  <c r="DS47" i="42812"/>
  <c r="I5" i="42839" a="1"/>
  <c r="CG44" i="42812" a="1"/>
  <c r="CP49" i="42812"/>
  <c r="AD50" i="42812"/>
  <c r="CK43" i="42812"/>
  <c r="Y43" i="42812"/>
  <c r="EE49" i="42812"/>
  <c r="AY41" i="42812"/>
  <c r="BQ50" i="42812"/>
  <c r="DU54" i="42812"/>
  <c r="EF44" i="42812"/>
  <c r="CC36" i="42812" a="1"/>
  <c r="EC36" i="42812"/>
  <c r="DM43" i="42812"/>
  <c r="AQ48" i="42812"/>
  <c r="CE39" i="42812" a="1"/>
  <c r="EO52" i="42812"/>
  <c r="CC45" i="42812" a="1"/>
  <c r="DT41" i="42812"/>
  <c r="DD38" i="42812"/>
  <c r="EJ38" i="42812"/>
  <c r="DE43" i="42812"/>
  <c r="CZ48" i="42812"/>
  <c r="EF45" i="42812"/>
  <c r="BL54" i="42812"/>
  <c r="CY36" i="42812"/>
  <c r="EK53" i="42812"/>
  <c r="AI37" i="42812"/>
  <c r="CD49" i="42812" a="1"/>
  <c r="DF45" i="42812"/>
  <c r="V49" i="42812"/>
  <c r="AU52" i="42812"/>
  <c r="Z55" i="42812"/>
  <c r="AI39" i="42812"/>
  <c r="BX40" i="42812" a="1"/>
  <c r="EL55" i="42812"/>
  <c r="DC52" i="42812"/>
  <c r="Z53" i="42812"/>
  <c r="DF42" i="42812"/>
  <c r="DR49" i="42812"/>
  <c r="DF54" i="42812"/>
  <c r="AP53" i="42812"/>
  <c r="BD41" i="42812"/>
  <c r="EI43" i="42812"/>
  <c r="AN37" i="42812"/>
  <c r="AS52" i="42812"/>
  <c r="BI44" i="42812"/>
  <c r="AS36" i="42812"/>
  <c r="BQ36" i="42812"/>
  <c r="AA47" i="42812"/>
  <c r="DG50" i="42812"/>
  <c r="DW36" i="42812"/>
  <c r="BD53" i="42812"/>
  <c r="CE37" i="42812" a="1"/>
  <c r="BV43" i="42812"/>
  <c r="CK55" i="42812"/>
  <c r="EF38" i="42812"/>
  <c r="CW37" i="42812"/>
  <c r="DA41" i="42812"/>
  <c r="EC46" i="42812"/>
  <c r="CZ39" i="42812"/>
  <c r="DS39" i="42812"/>
  <c r="BP52" i="42812"/>
  <c r="X45" i="42812"/>
  <c r="CO38" i="42812"/>
  <c r="DD51" i="42812"/>
  <c r="BD55" i="42812"/>
  <c r="BI40" i="42812"/>
  <c r="AG51" i="42812"/>
  <c r="CF55" i="42812" a="1"/>
  <c r="X53" i="42812"/>
  <c r="DT39" i="42812"/>
  <c r="DW42" i="42812"/>
  <c r="DE50" i="42812"/>
  <c r="DJ46" i="42812"/>
  <c r="AC51" i="42812"/>
  <c r="AH43" i="42812"/>
  <c r="DF39" i="42812"/>
  <c r="AD48" i="42812"/>
  <c r="BN51" i="42812"/>
  <c r="CG38" i="42812" a="1"/>
  <c r="CZ46" i="42812"/>
  <c r="BD49" i="42812"/>
  <c r="DX55" i="42812"/>
  <c r="AF55" i="42812"/>
  <c r="EF37" i="42812"/>
  <c r="AJ47" i="42812"/>
  <c r="EG48" i="42812"/>
  <c r="AG44" i="42812"/>
  <c r="EK49" i="42812"/>
  <c r="DN37" i="42812"/>
  <c r="BM40" i="42812"/>
  <c r="DZ48" i="42812"/>
  <c r="DU47" i="42812"/>
  <c r="CV49" i="42812"/>
  <c r="DN43" i="42812"/>
  <c r="BN41" i="42812"/>
  <c r="DI38" i="42812"/>
  <c r="BC55" i="42812"/>
  <c r="AC37" i="42812"/>
  <c r="L5" i="42848" a="1"/>
  <c r="BY44" i="42812" a="1"/>
  <c r="BS49" i="42812"/>
  <c r="DZ37" i="42812"/>
  <c r="DB39" i="42812"/>
  <c r="EE37" i="42812"/>
  <c r="BM46" i="42812"/>
  <c r="CM41" i="42812"/>
  <c r="DK45" i="42812"/>
  <c r="EN52" i="42812"/>
  <c r="DP55" i="42812"/>
  <c r="BY52" i="42812" a="1"/>
  <c r="AH39" i="42812"/>
  <c r="DZ45" i="42812"/>
  <c r="CL49" i="42812"/>
  <c r="CL50" i="42812"/>
  <c r="AX44" i="42812"/>
  <c r="DF40" i="42812"/>
  <c r="O5" i="42842" a="1"/>
  <c r="CM48" i="42812"/>
  <c r="CW39" i="42812"/>
  <c r="DR46" i="42812"/>
  <c r="AD49" i="42812"/>
  <c r="CG51" i="42812" a="1"/>
  <c r="CQ41" i="42812"/>
  <c r="EF54" i="42812"/>
  <c r="L5" i="42839" a="1"/>
  <c r="CG40" i="42812" a="1"/>
  <c r="BF55" i="42812"/>
  <c r="DI45" i="42812"/>
  <c r="CP44" i="42812"/>
  <c r="DX42" i="42812"/>
  <c r="CY54" i="42812"/>
  <c r="W41" i="42812"/>
  <c r="AA41" i="42812"/>
  <c r="V37" i="42812"/>
  <c r="CG49" i="42812" a="1"/>
  <c r="BN48" i="42812"/>
  <c r="BT41" i="42812"/>
  <c r="EN43" i="42812"/>
  <c r="DQ54" i="42812"/>
  <c r="DB50" i="42812"/>
  <c r="BD47" i="42812"/>
  <c r="AI41" i="42812"/>
  <c r="CY52" i="42812"/>
  <c r="V55" i="42812"/>
  <c r="DJ44" i="42812"/>
  <c r="EI49" i="42812"/>
  <c r="EJ42" i="42812"/>
  <c r="AI50" i="42812"/>
  <c r="DZ41" i="42812"/>
  <c r="AD46" i="42812"/>
  <c r="CW38" i="42812"/>
  <c r="EF52" i="42812"/>
  <c r="BM51" i="42812"/>
  <c r="BD46" i="42812"/>
  <c r="CC48" i="42812" a="1"/>
  <c r="CA54" i="42812" a="1"/>
  <c r="CA47" i="42812" a="1"/>
  <c r="DU49" i="42812"/>
  <c r="BC43" i="42812"/>
  <c r="EE47" i="42812"/>
  <c r="DB42" i="42812"/>
  <c r="B456" i="42812" a="1"/>
  <c r="EK39" i="42812"/>
  <c r="BP40" i="42812"/>
  <c r="CM55" i="42812"/>
  <c r="EH36" i="42812"/>
  <c r="DK54" i="42812"/>
  <c r="X38" i="42812"/>
  <c r="CE38" i="42812" a="1"/>
  <c r="BY36" i="42812" a="1"/>
  <c r="AL44" i="42812"/>
  <c r="CT38" i="42812"/>
  <c r="AJ43" i="42812"/>
  <c r="CL41" i="42812"/>
  <c r="BR50" i="42812"/>
  <c r="O5" i="42839" a="1"/>
  <c r="BP51" i="42812"/>
  <c r="DW51" i="42812"/>
  <c r="Y53" i="42812"/>
  <c r="CS39" i="42812"/>
  <c r="AH41" i="42812"/>
  <c r="EA42" i="42812"/>
  <c r="EN42" i="42812"/>
  <c r="AA40" i="42812"/>
  <c r="DT43" i="42812"/>
  <c r="AR46" i="42812"/>
  <c r="BY47" i="42812" a="1"/>
  <c r="AG49" i="42812"/>
  <c r="AQ42" i="42812"/>
  <c r="EG50" i="42812"/>
  <c r="CF41" i="42812" a="1"/>
  <c r="DC55" i="42812"/>
  <c r="AQ39" i="42812"/>
  <c r="V38" i="42812"/>
  <c r="E5" i="42839" a="1"/>
  <c r="BT45" i="42812"/>
  <c r="B606" i="42812" a="1"/>
  <c r="BU44" i="42812"/>
  <c r="CA41" i="42812" a="1"/>
  <c r="EK50" i="42812"/>
  <c r="EI40" i="42812"/>
  <c r="BA42" i="42812"/>
  <c r="BT55" i="42812"/>
  <c r="CD38" i="42812" a="1"/>
  <c r="DN48" i="42812"/>
  <c r="BY53" i="42812" a="1"/>
  <c r="BI39" i="42812"/>
  <c r="DB40" i="42812"/>
  <c r="DC36" i="42812"/>
  <c r="DA50" i="42812"/>
  <c r="CD48" i="42812" a="1"/>
  <c r="BR54" i="42812"/>
  <c r="CA46" i="42812" a="1"/>
  <c r="DY42" i="42812"/>
  <c r="DT51" i="42812"/>
  <c r="B36" i="42812" a="1"/>
  <c r="DQ49" i="42812"/>
  <c r="DR50" i="42812"/>
  <c r="CH52" i="42812" a="1"/>
  <c r="AE42" i="42812"/>
  <c r="DM46" i="42812"/>
  <c r="DU42" i="42812"/>
  <c r="CL53" i="42812"/>
  <c r="EN38" i="42812"/>
  <c r="EN36" i="42812"/>
  <c r="DQ52" i="42812"/>
  <c r="EI46" i="42812"/>
  <c r="BS53" i="42812"/>
  <c r="DW37" i="42812"/>
  <c r="CB36" i="42812" a="1"/>
  <c r="AO38" i="42812"/>
  <c r="BP39" i="42812"/>
  <c r="EC53" i="42812"/>
  <c r="BO49" i="42812"/>
  <c r="BT39" i="42812"/>
  <c r="AM43" i="42812"/>
  <c r="CE43" i="42812" a="1"/>
  <c r="AN53" i="42812"/>
  <c r="W53" i="42812"/>
  <c r="EI36" i="42812"/>
  <c r="CW54" i="42812"/>
  <c r="V51" i="42812"/>
  <c r="CV55" i="42812"/>
  <c r="AY42" i="42812"/>
  <c r="CO55" i="42812"/>
  <c r="CO52" i="42812"/>
  <c r="BZ45" i="42812" a="1"/>
  <c r="AM45" i="42812"/>
  <c r="BT54" i="42812"/>
  <c r="DT54" i="42812"/>
  <c r="AG36" i="42812"/>
  <c r="DP41" i="42812"/>
  <c r="CF38" i="42812" a="1"/>
  <c r="ED49" i="42812"/>
  <c r="DV42" i="42812"/>
  <c r="AV48" i="42812"/>
  <c r="Z37" i="42812"/>
  <c r="AY44" i="42812"/>
  <c r="CO44" i="42812"/>
  <c r="AP41" i="42812"/>
  <c r="AA37" i="42812"/>
  <c r="CT45" i="42812"/>
  <c r="AN45" i="42812"/>
  <c r="CV53" i="42812"/>
  <c r="DQ50" i="42812"/>
  <c r="CK49" i="42812"/>
  <c r="CC46" i="42812" a="1"/>
  <c r="EJ47" i="42812"/>
  <c r="BA48" i="42812"/>
  <c r="BF54" i="42812"/>
  <c r="CD43" i="42812" a="1"/>
  <c r="AU49" i="42812"/>
  <c r="X43" i="42812"/>
  <c r="AP54" i="42812"/>
  <c r="AH44" i="42812"/>
  <c r="DH42" i="42812"/>
  <c r="EF43" i="42812"/>
  <c r="AN38" i="42812"/>
  <c r="DQ53" i="42812"/>
  <c r="EH44" i="42812"/>
  <c r="DO42" i="42812"/>
  <c r="BU43" i="42812"/>
  <c r="AJ50" i="42812"/>
  <c r="CH40" i="42812" a="1"/>
  <c r="BR37" i="42812"/>
  <c r="EL54" i="42812"/>
  <c r="DX38" i="42812"/>
  <c r="BF48" i="42812"/>
  <c r="DL44" i="42812"/>
  <c r="DC37" i="42812"/>
  <c r="CW53" i="42812"/>
  <c r="AE37" i="42812"/>
  <c r="DX41" i="42812"/>
  <c r="DM49" i="42812"/>
  <c r="EO43" i="42812"/>
  <c r="CV48" i="42812"/>
  <c r="BQ55" i="42812"/>
  <c r="DP40" i="42812"/>
  <c r="CZ41" i="42812"/>
  <c r="CS40" i="42812"/>
  <c r="CZ49" i="42812"/>
  <c r="CW40" i="42812"/>
  <c r="CK42" i="42812"/>
  <c r="AF39" i="42812"/>
  <c r="AN47" i="42812"/>
  <c r="DA43" i="42812"/>
  <c r="DK55" i="42812"/>
  <c r="AD45" i="42812"/>
  <c r="EG43" i="42812"/>
  <c r="AX54" i="42812"/>
  <c r="BN49" i="42812"/>
  <c r="CB42" i="42812" a="1"/>
  <c r="BO39" i="42812"/>
  <c r="EI39" i="42812"/>
  <c r="DP49" i="42812"/>
  <c r="AX40" i="42812"/>
  <c r="DM45" i="42812"/>
  <c r="DI55" i="42812"/>
  <c r="AL41" i="42812"/>
  <c r="BX33" i="42812" a="1"/>
  <c r="AC45" i="42812"/>
  <c r="CM52" i="42812"/>
  <c r="AH55" i="42812"/>
  <c r="O5" i="42845" a="1"/>
  <c r="DB55" i="42812"/>
  <c r="CH44" i="42812" a="1"/>
  <c r="DY51" i="42812"/>
  <c r="DN54" i="42812"/>
  <c r="DX47" i="42812"/>
  <c r="CY43" i="42812"/>
  <c r="EA37" i="42812"/>
  <c r="AX55" i="42812"/>
  <c r="AF50" i="42812"/>
  <c r="CP43" i="42812"/>
  <c r="CA49" i="42812" a="1"/>
  <c r="BC41" i="42812"/>
  <c r="BV55" i="42812"/>
  <c r="DU53" i="42812"/>
  <c r="CS43" i="42812"/>
  <c r="BU36" i="42812"/>
  <c r="DF52" i="42812"/>
  <c r="DO47" i="42812"/>
  <c r="DW43" i="42812"/>
  <c r="AV44" i="42812"/>
  <c r="BP45" i="42812"/>
  <c r="CQ48" i="42812"/>
  <c r="DE45" i="42812"/>
  <c r="EJ37" i="42812"/>
  <c r="BN45" i="42812"/>
  <c r="B306" i="42812" a="1"/>
  <c r="CW52" i="42812"/>
  <c r="BZ54" i="42812" a="1"/>
  <c r="CF49" i="42812" a="1"/>
  <c r="BT36" i="42812"/>
  <c r="EN44" i="42812"/>
  <c r="EN41" i="42812"/>
  <c r="EI47" i="42812"/>
  <c r="CF50" i="42812" a="1"/>
  <c r="BA54" i="42812"/>
  <c r="EJ51" i="42812"/>
  <c r="BC36" i="42812"/>
  <c r="X50" i="42812"/>
  <c r="CE41" i="42812" a="1"/>
  <c r="DJ54" i="42812"/>
  <c r="BL48" i="42812"/>
  <c r="ED52" i="42812"/>
  <c r="CB38" i="42812" a="1"/>
  <c r="CD46" i="42812" a="1"/>
  <c r="DG54" i="42812"/>
  <c r="EA51" i="42812"/>
  <c r="DV48" i="42812"/>
  <c r="AL53" i="42812"/>
  <c r="AU37" i="42812"/>
  <c r="EO45" i="42812"/>
  <c r="EM45" i="42812"/>
  <c r="BS50" i="42812"/>
  <c r="CH41" i="42812" a="1"/>
  <c r="EM54" i="42812"/>
  <c r="BU38" i="42812"/>
  <c r="BD45" i="42812"/>
  <c r="BL53" i="42812"/>
  <c r="AA52" i="42812"/>
  <c r="AU50" i="42812"/>
  <c r="EE39" i="42812"/>
  <c r="BG51" i="42812"/>
  <c r="DH37" i="42812"/>
  <c r="CS52" i="42812"/>
  <c r="DS54" i="42812"/>
  <c r="AE36" i="42812"/>
  <c r="V40" i="42812"/>
  <c r="O5" i="42844" a="1"/>
  <c r="BT38" i="42812"/>
  <c r="CL46" i="42812"/>
  <c r="BC54" i="42812"/>
  <c r="AJ51" i="42812"/>
  <c r="AE38" i="42812"/>
  <c r="BK54" i="42812"/>
  <c r="CB44" i="42812" a="1"/>
  <c r="DJ48" i="42812"/>
  <c r="BS36" i="42812"/>
  <c r="V39" i="42812"/>
  <c r="CI49" i="42812" a="1"/>
  <c r="X39" i="42812"/>
  <c r="CI41" i="42812" a="1"/>
  <c r="BH54" i="42812"/>
  <c r="EA43" i="42812"/>
  <c r="EH50" i="42812"/>
  <c r="AY54" i="42812"/>
  <c r="CI39" i="42812" a="1"/>
  <c r="DD53" i="42812"/>
  <c r="EG54" i="42812"/>
  <c r="AQ55" i="42812"/>
  <c r="EG51" i="42812"/>
  <c r="EB54" i="42812"/>
  <c r="AN54" i="42812"/>
  <c r="E5" i="42833" a="1"/>
  <c r="DT46" i="42812"/>
  <c r="EL52" i="42812"/>
  <c r="X55" i="42812"/>
  <c r="CD53" i="42812" a="1"/>
  <c r="EH38" i="42812"/>
  <c r="DN52" i="42812"/>
  <c r="BQ52" i="42812"/>
  <c r="BO44" i="42812"/>
  <c r="CT39" i="42812"/>
  <c r="BU46" i="42812"/>
  <c r="CK50" i="42812"/>
  <c r="DN53" i="42812"/>
  <c r="DC51" i="42812"/>
  <c r="DM37" i="42812"/>
  <c r="DC44" i="42812"/>
  <c r="DT38" i="42812"/>
  <c r="BM49" i="42812"/>
  <c r="EB47" i="42812"/>
  <c r="Y55" i="42812"/>
  <c r="BC44" i="42812"/>
  <c r="DO36" i="42812"/>
  <c r="AN46" i="42812"/>
  <c r="B276" i="42812" a="1"/>
  <c r="BS51" i="42812"/>
  <c r="EG41" i="42812"/>
  <c r="BA38" i="42812"/>
  <c r="BG38" i="42812"/>
  <c r="AF51" i="42812"/>
  <c r="CO39" i="42812"/>
  <c r="CC38" i="42812" a="1"/>
  <c r="AD37" i="42812"/>
  <c r="EH39" i="42812"/>
  <c r="AE46" i="42812"/>
  <c r="AF48" i="42812"/>
  <c r="BK52" i="42812"/>
  <c r="BH53" i="42812"/>
  <c r="DJ39" i="42812"/>
  <c r="BH50" i="42812"/>
  <c r="W48" i="42812"/>
  <c r="DV43" i="42812"/>
  <c r="DW45" i="42812"/>
  <c r="EG52" i="42812"/>
  <c r="AU45" i="42812"/>
  <c r="L5" i="42849" a="1"/>
  <c r="DA52" i="42812"/>
  <c r="DJ40" i="42812"/>
  <c r="AU38" i="42812"/>
  <c r="EB52" i="42812"/>
  <c r="BO38" i="42812"/>
  <c r="BV41" i="42812"/>
  <c r="DN39" i="42812"/>
  <c r="BM45" i="42812"/>
  <c r="CO41" i="42812"/>
  <c r="ED50" i="42812"/>
  <c r="EJ46" i="42812"/>
  <c r="BM47" i="42812"/>
  <c r="BZ52" i="42812" a="1"/>
  <c r="CV47" i="42812"/>
  <c r="CQ50" i="42812"/>
  <c r="EA47" i="42812"/>
  <c r="Z36" i="42812"/>
  <c r="BS37" i="42812"/>
  <c r="DC49" i="42812"/>
  <c r="DU51" i="42812"/>
  <c r="AV40" i="42812"/>
  <c r="DB46" i="42812"/>
  <c r="BK53" i="42812"/>
  <c r="CT46" i="42812"/>
  <c r="EI45" i="42812"/>
  <c r="EM48" i="42812"/>
  <c r="ED38" i="42812"/>
  <c r="CW47" i="42812"/>
  <c r="AS42" i="42812"/>
  <c r="DE47" i="42812"/>
  <c r="EL51" i="42812"/>
  <c r="BL37" i="42812"/>
  <c r="DM36" i="42812"/>
  <c r="CM39" i="42812"/>
  <c r="AC55" i="42812"/>
  <c r="AO40" i="42812"/>
  <c r="AD44" i="42812"/>
  <c r="BK55" i="42812"/>
  <c r="AR36" i="42812"/>
  <c r="AN41" i="42812"/>
  <c r="CK39" i="42812"/>
  <c r="BQ54" i="42812"/>
  <c r="CD50" i="42812" a="1"/>
  <c r="EI41" i="42812"/>
  <c r="CQ36" i="42812"/>
  <c r="BA44" i="42812"/>
  <c r="DS44" i="42812"/>
  <c r="EL37" i="42812"/>
  <c r="AI40" i="42812"/>
  <c r="BM44" i="42812"/>
  <c r="V50" i="42812"/>
  <c r="CS46" i="42812"/>
  <c r="DA40" i="42812"/>
  <c r="DT36" i="42812"/>
  <c r="CC39" i="42812" a="1"/>
  <c r="BI47" i="42812"/>
  <c r="DO54" i="42812"/>
  <c r="B516" i="42812" a="1"/>
  <c r="EM47" i="42812"/>
  <c r="DP45" i="42812"/>
  <c r="DK44" i="42812"/>
  <c r="AP43" i="42812"/>
  <c r="BC37" i="42812"/>
  <c r="DN47" i="42812"/>
  <c r="AG38" i="42812"/>
  <c r="DY48" i="42812"/>
  <c r="AD54" i="42812"/>
  <c r="DL55" i="42812"/>
  <c r="BX53" i="42812" a="1"/>
  <c r="BU42" i="42812"/>
  <c r="EO40" i="42812"/>
  <c r="CY39" i="42812"/>
  <c r="DU44" i="42812"/>
  <c r="EO42" i="42812"/>
  <c r="DS52" i="42812"/>
  <c r="E5" i="42846" a="1"/>
  <c r="AG47" i="42812"/>
  <c r="BS45" i="42812"/>
  <c r="DH39" i="42812"/>
  <c r="EC54" i="42812"/>
  <c r="CV54" i="42812"/>
  <c r="CE45" i="42812" a="1"/>
  <c r="EG38" i="42812"/>
  <c r="DX44" i="42812"/>
  <c r="EA39" i="42812"/>
  <c r="AV47" i="42812"/>
  <c r="CB53" i="42812" a="1"/>
  <c r="I5" i="42840" a="1"/>
  <c r="BD44" i="42812"/>
  <c r="CL54" i="42812"/>
  <c r="BH36" i="42812"/>
  <c r="DE49" i="42812"/>
  <c r="BK49" i="42812"/>
  <c r="CK48" i="42812"/>
  <c r="DQ40" i="42812"/>
  <c r="BC42" i="42812"/>
  <c r="DF46" i="42812"/>
  <c r="DI36" i="42812"/>
  <c r="BT43" i="42812"/>
  <c r="CB48" i="42812" a="1"/>
  <c r="AS40" i="42812"/>
  <c r="AV49" i="42812"/>
  <c r="Y37" i="42812"/>
  <c r="AX42" i="42812"/>
  <c r="BV54" i="42812"/>
  <c r="BG39" i="42812"/>
  <c r="CA50" i="42812" a="1"/>
  <c r="EE51" i="42812"/>
  <c r="EI54" i="42812"/>
  <c r="EN55" i="42812"/>
  <c r="AI54" i="42812"/>
  <c r="DE55" i="42812"/>
  <c r="BF46" i="42812"/>
  <c r="EB38" i="42812"/>
  <c r="DO53" i="42812"/>
  <c r="CY55" i="42812"/>
  <c r="AP52" i="42812"/>
  <c r="AF38" i="42812"/>
  <c r="CK44" i="42812"/>
  <c r="CH46" i="42812" a="1"/>
  <c r="EM51" i="42812"/>
  <c r="AX45" i="42812"/>
  <c r="AO43" i="42812"/>
  <c r="AY37" i="42812"/>
  <c r="CW45" i="42812"/>
  <c r="CV46" i="42812"/>
  <c r="EE43" i="42812"/>
  <c r="DY53" i="42812"/>
  <c r="BC49" i="42812"/>
  <c r="AY46" i="42812"/>
  <c r="BG52" i="42812"/>
  <c r="CV41" i="42812"/>
  <c r="BC38" i="42812"/>
  <c r="DF48" i="42812"/>
  <c r="BV45" i="42812"/>
  <c r="BP53" i="42812"/>
  <c r="EK40" i="42812"/>
  <c r="CQ38" i="42812"/>
  <c r="EL38" i="42812"/>
  <c r="EA49" i="42812"/>
  <c r="X49" i="42812"/>
  <c r="W39" i="42812"/>
  <c r="Z45" i="42812"/>
  <c r="I5" i="42841" a="1"/>
  <c r="DY46" i="42812"/>
  <c r="EA44" i="42812"/>
  <c r="CY37" i="42812"/>
  <c r="EH43" i="42812"/>
  <c r="AN39" i="42812"/>
  <c r="AA53" i="42812"/>
  <c r="DT52" i="42812"/>
  <c r="DN41" i="42812"/>
  <c r="DZ46" i="42812"/>
  <c r="X46" i="42812"/>
  <c r="EI53" i="42812"/>
  <c r="AJ53" i="42812"/>
  <c r="BS46" i="42812"/>
  <c r="BY50" i="42812" a="1"/>
  <c r="O5" i="42840" a="1"/>
  <c r="Z46" i="42812"/>
  <c r="EG40" i="42812"/>
  <c r="CW48" i="42812"/>
  <c r="DX39" i="42812"/>
  <c r="EM44" i="42812"/>
  <c r="AY52" i="42812"/>
  <c r="BL36" i="42812"/>
  <c r="DO40" i="42812"/>
  <c r="CQ53" i="42812"/>
  <c r="BV50" i="42812"/>
  <c r="AE55" i="42812"/>
  <c r="CD55" i="42812" a="1"/>
  <c r="CG45" i="42812" a="1"/>
  <c r="DF53" i="42812"/>
  <c r="DX43" i="42812"/>
  <c r="AS47" i="42812"/>
  <c r="BK50" i="42812"/>
  <c r="DN55" i="42812"/>
  <c r="AA43" i="42812"/>
  <c r="CC43" i="42812" a="1"/>
  <c r="DQ43" i="42812"/>
  <c r="AV37" i="42812"/>
  <c r="AJ52" i="42812"/>
  <c r="EA41" i="42812"/>
  <c r="DH47" i="42812"/>
  <c r="AL38" i="42812"/>
  <c r="CH55" i="42812" a="1"/>
  <c r="BI52" i="42812"/>
  <c r="DS53" i="42812"/>
  <c r="DM42" i="42812"/>
  <c r="DU52" i="42812"/>
  <c r="BO50" i="42812"/>
  <c r="DT55" i="42812"/>
  <c r="AX41" i="42812"/>
  <c r="EK42" i="42812"/>
  <c r="CF48" i="42812" a="1"/>
  <c r="DW38" i="42812"/>
  <c r="X36" i="42812"/>
  <c r="Y45" i="42812"/>
  <c r="EH54" i="42812"/>
  <c r="B126" i="42812" a="1"/>
  <c r="DK46" i="42812"/>
  <c r="CL43" i="42812"/>
  <c r="AS41" i="42812"/>
  <c r="BX48" i="42812" a="1"/>
  <c r="ED55" i="42812"/>
  <c r="CL38" i="42812"/>
  <c r="EH55" i="42812"/>
  <c r="CL40" i="42812"/>
  <c r="DI43" i="42812"/>
  <c r="EN46" i="42812"/>
  <c r="BQ40" i="42812"/>
  <c r="DC47" i="42812"/>
  <c r="CI36" i="42812" a="1"/>
  <c r="DA53" i="42812"/>
  <c r="AM40" i="42812"/>
  <c r="CE55" i="42812" a="1"/>
  <c r="CB51" i="42812" a="1"/>
  <c r="AC40" i="42812"/>
  <c r="EN45" i="42812"/>
  <c r="AS39" i="42812"/>
  <c r="AP49" i="42812"/>
  <c r="AL51" i="42812"/>
  <c r="AM48" i="42812"/>
  <c r="BZ50" i="42812" a="1"/>
  <c r="DV37" i="42812"/>
  <c r="CP42" i="42812"/>
  <c r="AD41" i="42812"/>
  <c r="DT44" i="42812"/>
  <c r="BF36" i="42812"/>
  <c r="DL47" i="42812"/>
  <c r="EC39" i="42812"/>
  <c r="DH48" i="42812"/>
  <c r="CK40" i="42812"/>
  <c r="CW43" i="42812"/>
  <c r="DY38" i="42812"/>
  <c r="BA40" i="42812"/>
  <c r="BP54" i="42812"/>
  <c r="BR55" i="42812"/>
  <c r="CQ52" i="42812"/>
  <c r="BT42" i="42812"/>
  <c r="CM47" i="42812"/>
  <c r="BD54" i="42812"/>
  <c r="EJ54" i="42812"/>
  <c r="DY41" i="42812"/>
  <c r="BY40" i="42812" a="1"/>
  <c r="EN54" i="42812"/>
  <c r="CQ44" i="42812"/>
  <c r="EL42" i="42812"/>
  <c r="O5" i="42846" a="1"/>
  <c r="AR41" i="42812"/>
  <c r="BP37" i="42812"/>
  <c r="DV36" i="42812"/>
  <c r="CS45" i="42812"/>
  <c r="DE52" i="42812"/>
  <c r="DB36" i="42812"/>
  <c r="AP45" i="42812"/>
  <c r="EL49" i="42812"/>
  <c r="CC41" i="42812" a="1"/>
  <c r="I5" i="42847" a="1"/>
  <c r="DT49" i="42812"/>
  <c r="AC47" i="42812"/>
  <c r="BO48" i="42812"/>
  <c r="AS48" i="42812"/>
  <c r="BQ39" i="42812"/>
  <c r="CO53" i="42812"/>
  <c r="DY54" i="42812"/>
  <c r="DL37" i="42812"/>
  <c r="BI45" i="42812"/>
  <c r="CV42" i="42812"/>
  <c r="AD36" i="42812"/>
  <c r="DW40" i="42812"/>
  <c r="ED46" i="42812"/>
  <c r="DJ53" i="42812"/>
  <c r="BF42" i="42812"/>
  <c r="DT45" i="42812"/>
  <c r="BG41" i="42812"/>
  <c r="CV43" i="42812"/>
  <c r="ED40" i="42812"/>
  <c r="DK48" i="42812"/>
  <c r="ED47" i="42812"/>
  <c r="AR47" i="42812"/>
  <c r="DX45" i="42812"/>
  <c r="DI41" i="42812"/>
  <c r="DQ48" i="42812"/>
  <c r="CD40" i="42812" a="1"/>
  <c r="DL43" i="42812"/>
  <c r="DQ39" i="42812"/>
  <c r="CM46" i="42812"/>
  <c r="CG37" i="42812" a="1"/>
  <c r="BS38" i="42812"/>
  <c r="CP39" i="42812"/>
  <c r="AN42" i="42812"/>
  <c r="CL52" i="42812"/>
  <c r="EA48" i="42812"/>
  <c r="ED44" i="42812"/>
  <c r="BA41" i="42812"/>
  <c r="AU43" i="42812"/>
  <c r="BX54" i="42812" a="1"/>
  <c r="AI51" i="42812"/>
  <c r="AI53" i="42812"/>
  <c r="BH48" i="42812"/>
  <c r="CD54" i="42812" a="1"/>
  <c r="AR43" i="42812"/>
  <c r="DB38" i="42812"/>
  <c r="EN48" i="42812"/>
  <c r="CB52" i="42812" a="1"/>
  <c r="DL41" i="42812"/>
  <c r="BD42" i="42812"/>
  <c r="DR39" i="42812"/>
  <c r="AD47" i="42812"/>
  <c r="DN46" i="42812"/>
  <c r="DL50" i="42812"/>
  <c r="DW52" i="42812"/>
  <c r="DE54" i="42812"/>
  <c r="AO44" i="42812"/>
  <c r="EI55" i="42812"/>
  <c r="DK52" i="42812"/>
  <c r="EE45" i="42812"/>
  <c r="BD43" i="42812"/>
  <c r="CL48" i="42812"/>
  <c r="AF40" i="42812"/>
  <c r="CM40" i="42812"/>
  <c r="BL39" i="42812"/>
  <c r="DJ55" i="42812"/>
  <c r="BT47" i="42812"/>
  <c r="DO51" i="42812"/>
  <c r="BO46" i="42812"/>
  <c r="DO48" i="42812"/>
  <c r="BT46" i="42812"/>
  <c r="CB39" i="42812" a="1"/>
  <c r="W37" i="42812"/>
  <c r="BR53" i="42812"/>
  <c r="CP50" i="42812"/>
  <c r="BR45" i="42812"/>
  <c r="BG45" i="42812"/>
  <c r="AJ45" i="42812"/>
  <c r="AU51" i="42812"/>
  <c r="CA51" i="42812" a="1"/>
  <c r="L5" i="42852" a="1"/>
  <c r="AF36" i="42812"/>
  <c r="CA48" i="42812" a="1"/>
  <c r="EE41" i="42812"/>
  <c r="CT43" i="42812"/>
  <c r="AM36" i="42812"/>
  <c r="E5" i="42835" a="1"/>
  <c r="BA47" i="42812"/>
  <c r="X51" i="42812"/>
  <c r="BO40" i="42812"/>
  <c r="EN47" i="42812"/>
  <c r="AM44" i="42812"/>
  <c r="CG55" i="42812" a="1"/>
  <c r="BP55" i="42812"/>
  <c r="DK39" i="42812"/>
  <c r="CQ47" i="42812"/>
  <c r="CZ53" i="42812"/>
  <c r="AV54" i="42812"/>
  <c r="BG54" i="42812"/>
  <c r="DO55" i="42812"/>
  <c r="DY47" i="42812"/>
  <c r="DS45" i="42812"/>
  <c r="BO51" i="42812"/>
  <c r="CI44" i="42812" a="1"/>
  <c r="BS52" i="42812"/>
  <c r="CE50" i="42812" a="1"/>
  <c r="BN39" i="42812"/>
  <c r="AF46" i="42812"/>
  <c r="BO41" i="42812"/>
  <c r="BN38" i="42812"/>
  <c r="DB53" i="42812"/>
  <c r="AS37" i="42812"/>
  <c r="EB49" i="42812"/>
  <c r="EM43" i="42812"/>
  <c r="EM42" i="42812"/>
  <c r="CO49" i="42812"/>
  <c r="CZ36" i="42812"/>
  <c r="EL39" i="42812"/>
  <c r="CZ43" i="42812"/>
  <c r="CG53" i="42812" a="1"/>
  <c r="DD40" i="42812"/>
  <c r="AO42" i="42812"/>
  <c r="DA47" i="42812"/>
  <c r="CT47" i="42812"/>
  <c r="AO41" i="42812"/>
  <c r="EE50" i="42812"/>
  <c r="AA45" i="42812"/>
  <c r="EL46" i="42812"/>
  <c r="BS39" i="42812"/>
  <c r="Y36" i="42812"/>
  <c r="DY40" i="42812"/>
  <c r="AC50" i="42812"/>
  <c r="EC42" i="42812"/>
  <c r="CZ40" i="42812"/>
  <c r="B66" i="42812" a="1"/>
  <c r="EJ41" i="42812"/>
  <c r="DG40" i="42812"/>
  <c r="AA38" i="42812"/>
  <c r="DZ49" i="42812"/>
  <c r="AQ49" i="42812"/>
  <c r="DQ38" i="42812"/>
  <c r="CP52" i="42812"/>
  <c r="DX50" i="42812"/>
  <c r="CD51" i="42812" a="1"/>
  <c r="X41" i="42812"/>
  <c r="DK50" i="42812"/>
  <c r="EJ43" i="42812"/>
  <c r="EL47" i="42812"/>
  <c r="AP38" i="42812"/>
  <c r="AA42" i="42812"/>
  <c r="BG53" i="42812"/>
  <c r="DB43" i="42812"/>
  <c r="CI54" i="42812" a="1"/>
  <c r="DG44" i="42812"/>
  <c r="B486" i="42812" a="1"/>
  <c r="EF42" i="42812"/>
  <c r="DD48" i="42812"/>
  <c r="BU50" i="42812"/>
  <c r="E5" i="42840" a="1"/>
  <c r="DI40" i="42812"/>
  <c r="O5" i="42833" a="1"/>
  <c r="DQ51" i="42812"/>
  <c r="CE46" i="42812" a="1"/>
  <c r="DW50" i="42812"/>
  <c r="AJ46" i="42812"/>
  <c r="CV37" i="42812"/>
  <c r="AA49" i="42812"/>
  <c r="DY55" i="42812"/>
  <c r="Y46" i="42812"/>
  <c r="AI55" i="42812"/>
  <c r="CV36" i="42812"/>
  <c r="Z48" i="42812"/>
  <c r="BQ44" i="42812"/>
  <c r="DZ36" i="42812"/>
  <c r="DV40" i="42812"/>
  <c r="AU54" i="42812"/>
  <c r="EC38" i="42812"/>
  <c r="DE37" i="42812"/>
  <c r="BN55" i="42812"/>
  <c r="DI48" i="42812"/>
  <c r="AL49" i="42812"/>
  <c r="CF51" i="42812" a="1"/>
  <c r="CD52" i="42812" a="1"/>
  <c r="DS51" i="42812"/>
  <c r="DL48" i="42812"/>
  <c r="EK38" i="42812"/>
  <c r="EM55" i="42812"/>
  <c r="E5" i="42852" a="1"/>
  <c r="CF39" i="42812" a="1"/>
  <c r="DO43" i="42812"/>
  <c r="DI39" i="42812"/>
  <c r="BU52" i="42812"/>
  <c r="CI40" i="42812" a="1"/>
  <c r="DS42" i="42812"/>
  <c r="CM53" i="42812"/>
  <c r="EL43" i="42812"/>
  <c r="EO47" i="42812"/>
  <c r="AR49" i="42812"/>
  <c r="EC50" i="42812"/>
  <c r="E5" i="42713" a="1"/>
  <c r="DW54" i="42812"/>
  <c r="DD36" i="42812"/>
  <c r="BR51" i="42812"/>
  <c r="CA55" i="42812" a="1"/>
  <c r="O5" i="42850" a="1"/>
  <c r="DL36" i="42812"/>
  <c r="EH53" i="42812"/>
  <c r="BU45" i="42812"/>
  <c r="BT40" i="42812"/>
  <c r="AV41" i="42812"/>
  <c r="BM39" i="42812"/>
  <c r="AG39" i="42812"/>
  <c r="AQ50" i="42812"/>
  <c r="CZ38" i="42812"/>
  <c r="AN36" i="42812"/>
  <c r="I5" i="42836" a="1"/>
  <c r="CE54" i="42812" a="1"/>
  <c r="BD50" i="42812"/>
  <c r="E5" i="42843" a="1"/>
  <c r="BR38" i="42812"/>
  <c r="DZ43" i="42812"/>
  <c r="AL46" i="42812"/>
  <c r="B156" i="42812" a="1"/>
  <c r="EM36" i="42812"/>
  <c r="DM44" i="42812"/>
  <c r="CC52" i="42812" a="1"/>
  <c r="AM54" i="42812"/>
  <c r="DR52" i="42812"/>
  <c r="AL45" i="42812"/>
  <c r="I5" i="42837" a="1"/>
  <c r="AD43" i="42812"/>
  <c r="BN47" i="42812"/>
  <c r="B426" i="42812" a="1"/>
  <c r="ED51" i="42812"/>
  <c r="EG45" i="42812"/>
  <c r="AR48" i="42812"/>
  <c r="BX43" i="42812" a="1"/>
  <c r="DI37" i="42812"/>
  <c r="EH42" i="42812"/>
  <c r="Y49" i="42812"/>
  <c r="AS46" i="42812"/>
  <c r="CQ51" i="42812"/>
  <c r="AJ39" i="42812"/>
  <c r="DR44" i="42812"/>
  <c r="CY38" i="42812"/>
  <c r="CV52" i="42812"/>
  <c r="AL37" i="42812"/>
  <c r="BK43" i="42812"/>
  <c r="CO48" i="42812"/>
  <c r="BX45" i="42812" a="1"/>
  <c r="EK54" i="42812"/>
  <c r="DJ43" i="42812"/>
  <c r="AR44" i="42812"/>
  <c r="EN49" i="42812"/>
  <c r="CY42" i="42812"/>
  <c r="CP41" i="42812"/>
  <c r="AY40" i="42812"/>
  <c r="BK40" i="42812"/>
  <c r="AX39" i="42812"/>
  <c r="Y41" i="42812"/>
  <c r="CL36" i="42812"/>
  <c r="BZ39" i="42812" a="1"/>
  <c r="EG36" i="42812"/>
  <c r="CO54" i="42812"/>
  <c r="AR55" i="42812"/>
  <c r="DO45" i="42812"/>
  <c r="DV52" i="42812"/>
  <c r="B96" i="42812" a="1"/>
  <c r="CA40" i="42812" a="1"/>
  <c r="I5" i="42845" a="1"/>
  <c r="EO38" i="42812"/>
  <c r="DC50" i="42812"/>
  <c r="BU55" i="42812"/>
  <c r="CB50" i="42812" a="1"/>
  <c r="BY41" i="42812" a="1"/>
  <c r="DV39" i="42812"/>
  <c r="DC43" i="42812"/>
  <c r="AX47" i="42812"/>
  <c r="AF45" i="42812"/>
  <c r="AN52" i="42812"/>
  <c r="DI52" i="42812"/>
  <c r="BP36" i="42812"/>
  <c r="AJ48" i="42812"/>
  <c r="AM38" i="42812"/>
  <c r="BF52" i="42812"/>
  <c r="AY38" i="42812"/>
  <c r="EM38" i="42812"/>
  <c r="DG55" i="42812"/>
  <c r="DJ50" i="42812"/>
  <c r="DP46" i="42812"/>
  <c r="BL46" i="42812"/>
  <c r="CO46" i="42812"/>
  <c r="DH44" i="42812"/>
  <c r="AX50" i="42812"/>
  <c r="AI42" i="42812"/>
  <c r="EH45" i="42812"/>
  <c r="DV49" i="42812"/>
  <c r="AF42" i="42812"/>
  <c r="DP47" i="42812"/>
  <c r="CB49" i="42812" a="1"/>
  <c r="AY48" i="42812"/>
  <c r="BH51" i="42812"/>
  <c r="BM37" i="42812"/>
  <c r="DU48" i="42812"/>
  <c r="DA51" i="42812"/>
  <c r="DP42" i="42812"/>
  <c r="EC49" i="42812"/>
  <c r="DQ41" i="42812"/>
  <c r="AG45" i="42812"/>
  <c r="DD43" i="42812"/>
  <c r="DO41" i="42812"/>
  <c r="AP48" i="42812"/>
  <c r="CF45" i="42812" a="1"/>
  <c r="EC55" i="42812"/>
  <c r="BV51" i="42812"/>
  <c r="AH47" i="42812"/>
  <c r="EA38" i="42812"/>
  <c r="DZ38" i="42812"/>
  <c r="DM47" i="42812"/>
  <c r="ED42" i="42812"/>
  <c r="DU55" i="42812"/>
  <c r="BL38" i="42812"/>
  <c r="DW49" i="42812"/>
  <c r="AX43" i="42812"/>
  <c r="AU46" i="42812"/>
  <c r="AE52" i="42812"/>
  <c r="DQ55" i="42812"/>
  <c r="Y40" i="42812"/>
  <c r="BT53" i="42812"/>
  <c r="DK51" i="42812"/>
  <c r="CS47" i="42812"/>
  <c r="CA42" i="42812" a="1"/>
  <c r="DA42" i="42812"/>
  <c r="CT54" i="42812"/>
  <c r="DH51" i="42812"/>
  <c r="AP37" i="42812"/>
  <c r="AG46" i="42812"/>
  <c r="BG50" i="42812"/>
  <c r="Y48" i="42812"/>
  <c r="CT37" i="42812"/>
  <c r="AU55" i="42812"/>
  <c r="AO37" i="42812"/>
  <c r="DG36" i="42812"/>
  <c r="AY45" i="42812"/>
  <c r="AL48" i="42812"/>
  <c r="V43" i="42812"/>
  <c r="EJ50" i="42812"/>
  <c r="DX51" i="42812"/>
  <c r="DZ55" i="42812"/>
  <c r="DC54" i="42812"/>
  <c r="Y52" i="42812"/>
  <c r="CF40" i="42812" a="1"/>
  <c r="DM54" i="42812"/>
  <c r="CS53" i="42812"/>
  <c r="CI45" i="42812" a="1"/>
  <c r="DJ52" i="42812"/>
  <c r="CT44" i="42812"/>
  <c r="Z51" i="42812"/>
  <c r="EO48" i="42812"/>
  <c r="AG42" i="42812"/>
  <c r="CL51" i="42812"/>
  <c r="BY37" i="42812" a="1"/>
  <c r="DC39" i="42812"/>
  <c r="CW55" i="42812"/>
  <c r="O5" i="42852" a="1"/>
  <c r="BV44" i="42812"/>
  <c r="DO49" i="42812"/>
  <c r="AH42" i="42812"/>
  <c r="ED54" i="42812"/>
  <c r="BG43" i="42812"/>
  <c r="ED36" i="42812"/>
  <c r="DM40" i="42812"/>
  <c r="CY49" i="42812"/>
  <c r="AS51" i="42812"/>
  <c r="AP44" i="42812"/>
  <c r="AF41" i="42812"/>
  <c r="CH45" i="42812" a="1"/>
  <c r="Y47" i="42812"/>
  <c r="BK37" i="42812"/>
  <c r="BX36" i="42812" a="1"/>
  <c r="CY46" i="42812"/>
  <c r="AG41" i="42812"/>
  <c r="AN40" i="42812"/>
  <c r="AV52" i="42812"/>
  <c r="BM36" i="42812"/>
  <c r="AL39" i="42812"/>
  <c r="BR42" i="42812"/>
  <c r="BY48" i="42812" a="1"/>
  <c r="AF44" i="42812"/>
  <c r="AL55" i="42812"/>
  <c r="W46" i="42812"/>
  <c r="EF36" i="42812"/>
  <c r="BS54" i="42812"/>
  <c r="CP53" i="42812"/>
  <c r="BF39" i="42812"/>
  <c r="BN46" i="42812"/>
  <c r="CH39" i="42812" a="1"/>
  <c r="L5" i="42713" a="1"/>
  <c r="AS43" i="42812"/>
  <c r="DA37" i="42812"/>
  <c r="AP55" i="42812"/>
  <c r="AS55" i="42812"/>
  <c r="BH41" i="42812"/>
  <c r="BN36" i="42812"/>
  <c r="P169" i="42812" a="1"/>
  <c r="P610" i="42812" a="1"/>
  <c r="P624" i="42812" a="1"/>
  <c r="P294" i="42812" a="1"/>
  <c r="P517" i="42812" a="1"/>
  <c r="P528" i="42812" a="1"/>
  <c r="P320" i="42812" a="1"/>
  <c r="P634" i="42812" a="1"/>
  <c r="P165" i="42812" a="1"/>
  <c r="P259" i="42812" a="1"/>
  <c r="P125" i="42812" a="1"/>
  <c r="P525" i="42812" a="1"/>
  <c r="P121" i="42812" a="1"/>
  <c r="P231" i="42812" a="1"/>
  <c r="P238" i="42812" a="1"/>
  <c r="P58" i="42812" a="1"/>
  <c r="P87" i="42812" a="1"/>
  <c r="P437" i="42812" a="1"/>
  <c r="P99" i="42812" a="1"/>
  <c r="P469" i="42812" a="1"/>
  <c r="P150" i="42812" a="1"/>
  <c r="P47" i="42812" a="1"/>
  <c r="P326" i="42812" a="1"/>
  <c r="AQ38" i="42812"/>
  <c r="CB41" i="42812" a="1"/>
  <c r="CG46" i="42812" a="1"/>
  <c r="CS48" i="42812"/>
  <c r="BD40" i="42812"/>
  <c r="P470" i="42812" a="1"/>
  <c r="BL52" i="42812"/>
  <c r="AU42" i="42812"/>
  <c r="AO36" i="42812"/>
  <c r="CA39" i="42812" a="1"/>
  <c r="CB43" i="42812" a="1"/>
  <c r="P291" i="42812" a="1"/>
  <c r="P627" i="42812" a="1"/>
  <c r="P534" i="42812" a="1"/>
  <c r="DB44" i="42812"/>
  <c r="O5" i="42835" a="1"/>
  <c r="EA50" i="42812"/>
  <c r="DC41" i="42812"/>
  <c r="BX39" i="42812" a="1"/>
  <c r="P527" i="42812" a="1"/>
  <c r="DU38" i="42812"/>
  <c r="CL47" i="42812"/>
  <c r="DV38" i="42812"/>
  <c r="CF37" i="42812" a="1"/>
  <c r="AR50" i="42812"/>
  <c r="EG42" i="42812"/>
  <c r="DM48" i="42812"/>
  <c r="DI54" i="42812"/>
  <c r="BX46" i="42812" a="1"/>
  <c r="B576" i="42812" a="1"/>
  <c r="BT52" i="42812"/>
  <c r="CK38" i="42812"/>
  <c r="DR42" i="42812"/>
  <c r="BA51" i="42812"/>
  <c r="BL45" i="42812"/>
  <c r="AQ47" i="42812"/>
  <c r="EE42" i="42812"/>
  <c r="CK51" i="42812"/>
  <c r="ED39" i="42812"/>
  <c r="BO42" i="42812"/>
  <c r="DG45" i="42812"/>
  <c r="CK41" i="42812"/>
  <c r="DQ37" i="42812"/>
  <c r="DM55" i="42812"/>
  <c r="BN50" i="42812"/>
  <c r="DE51" i="42812"/>
  <c r="BI41" i="42812"/>
  <c r="BN40" i="42812"/>
  <c r="E5" i="42850" a="1"/>
  <c r="CC47" i="42812" a="1"/>
  <c r="CI42" i="42812" a="1"/>
  <c r="EL45" i="42812"/>
  <c r="CP37" i="42812"/>
  <c r="AH49" i="42812"/>
  <c r="AO55" i="42812"/>
  <c r="DN50" i="42812"/>
  <c r="DH38" i="42812"/>
  <c r="CS37" i="42812"/>
  <c r="DP37" i="42812"/>
  <c r="AQ46" i="42812"/>
  <c r="EA45" i="42812"/>
  <c r="CW44" i="42812"/>
  <c r="BH47" i="42812"/>
  <c r="BQ51" i="42812"/>
  <c r="CG48" i="42812" a="1"/>
  <c r="V47" i="42812"/>
  <c r="BD37" i="42812"/>
  <c r="DZ44" i="42812"/>
  <c r="DG48" i="42812"/>
  <c r="BM43" i="42812"/>
  <c r="V36" i="42812"/>
  <c r="EE44" i="42812"/>
  <c r="EB44" i="42812"/>
  <c r="DC40" i="42812"/>
  <c r="DE53" i="42812"/>
  <c r="AS50" i="42812"/>
  <c r="DG49" i="42812"/>
  <c r="EL53" i="42812"/>
  <c r="DW44" i="42812"/>
  <c r="CO43" i="42812"/>
  <c r="P474" i="42812" a="1"/>
  <c r="P297" i="42812" a="1"/>
  <c r="P500" i="42812" a="1"/>
  <c r="P587" i="42812" a="1"/>
  <c r="P241" i="42812" a="1"/>
  <c r="P254" i="42812" a="1"/>
  <c r="P526" i="42812" a="1"/>
  <c r="P181" i="42812" a="1"/>
  <c r="P288" i="42812" a="1"/>
  <c r="P292" i="42812" a="1"/>
  <c r="P446" i="42812" a="1"/>
  <c r="P428" i="42812" a="1"/>
  <c r="P155" i="42812" a="1"/>
  <c r="P79" i="42812" a="1"/>
  <c r="P545" i="42812" a="1"/>
  <c r="P282" i="42812" a="1"/>
  <c r="P219" i="42812" a="1"/>
  <c r="P442" i="42812" a="1"/>
  <c r="P65" i="42812" a="1"/>
  <c r="P70" i="42812" a="1"/>
  <c r="P441" i="42812" a="1"/>
  <c r="P333" i="42812" a="1"/>
  <c r="P176" i="42812" a="1"/>
  <c r="P235" i="42812" a="1"/>
  <c r="P434" i="42812" a="1"/>
  <c r="P261" i="42812" a="1"/>
  <c r="P450" i="42812" a="1"/>
  <c r="P335" i="42812" a="1"/>
  <c r="DD55" i="42812"/>
  <c r="CT53" i="42812"/>
  <c r="BD38" i="42812"/>
  <c r="ED53" i="42812"/>
  <c r="P37" i="42812" a="1"/>
  <c r="P327" i="42812" a="1"/>
  <c r="AL47" i="42812"/>
  <c r="DS50" i="42812"/>
  <c r="L5" i="42833" a="1"/>
  <c r="L5" i="42841" a="1"/>
  <c r="P171" i="42812" a="1"/>
  <c r="P76" i="42812" a="1"/>
  <c r="DE40" i="42812"/>
  <c r="DP54" i="42812"/>
  <c r="DO52" i="42812"/>
  <c r="BQ49" i="42812"/>
  <c r="P256" i="42812" a="1"/>
  <c r="P598" i="42812" a="1"/>
  <c r="P603" i="42812" a="1"/>
  <c r="P605" i="42812" a="1"/>
  <c r="DX46" i="42812"/>
  <c r="EJ49" i="42812"/>
  <c r="DX48" i="42812"/>
  <c r="BA50" i="42812"/>
  <c r="CG43" i="42812" a="1"/>
  <c r="DS41" i="42812"/>
  <c r="EN50" i="42812"/>
  <c r="DJ37" i="42812"/>
  <c r="EE54" i="42812"/>
  <c r="BQ46" i="42812"/>
  <c r="CS42" i="42812"/>
  <c r="DF51" i="42812"/>
  <c r="DM41" i="42812"/>
  <c r="AR40" i="42812"/>
  <c r="DD54" i="42812"/>
  <c r="V41" i="42812"/>
  <c r="DW41" i="42812"/>
  <c r="DA55" i="42812"/>
  <c r="AS45" i="42812"/>
  <c r="BK38" i="42812"/>
  <c r="I5" i="42843" a="1"/>
  <c r="EC41" i="42812"/>
  <c r="I5" i="42850" a="1"/>
  <c r="BX52" i="42812" a="1"/>
  <c r="AE39" i="42812"/>
  <c r="CG47" i="42812" a="1"/>
  <c r="O5" i="42837" a="1"/>
  <c r="AI45" i="42812"/>
  <c r="CL44" i="42812"/>
  <c r="CP51" i="42812"/>
  <c r="EO41" i="42812"/>
  <c r="AQ51" i="42812"/>
  <c r="O5" i="42838" a="1"/>
  <c r="AN55" i="42812"/>
  <c r="EN40" i="42812"/>
  <c r="AE50" i="42812"/>
  <c r="AJ41" i="42812"/>
  <c r="ED37" i="42812"/>
  <c r="DX53" i="42812"/>
  <c r="BC50" i="42812"/>
  <c r="BN52" i="42812"/>
  <c r="CA44" i="42812" a="1"/>
  <c r="DE44" i="42812"/>
  <c r="CF42" i="42812" a="1"/>
  <c r="AH37" i="42812"/>
  <c r="BL40" i="42812"/>
  <c r="CE51" i="42812" a="1"/>
  <c r="DY36" i="42812"/>
  <c r="CM54" i="42812"/>
  <c r="BR44" i="42812"/>
  <c r="BK51" i="42812"/>
  <c r="AL54" i="42812"/>
  <c r="CM45" i="42812"/>
  <c r="E5" i="42847" a="1"/>
  <c r="BL42" i="42812"/>
  <c r="CK46" i="42812"/>
  <c r="DO39" i="42812"/>
  <c r="AX49" i="42812"/>
  <c r="CE53" i="42812" a="1"/>
  <c r="W45" i="42812"/>
  <c r="P120" i="42812" a="1"/>
  <c r="P329" i="42812" a="1"/>
  <c r="P315" i="42812" a="1"/>
  <c r="P630" i="42812" a="1"/>
  <c r="P521" i="42812" a="1"/>
  <c r="P154" i="42812" a="1"/>
  <c r="P173" i="42812" a="1"/>
  <c r="P485" i="42812" a="1"/>
  <c r="P502" i="42812" a="1"/>
  <c r="P529" i="42812" a="1"/>
  <c r="P147" i="42812" a="1"/>
  <c r="P535" i="42812" a="1"/>
  <c r="P489" i="42812" a="1"/>
  <c r="P435" i="42812" a="1"/>
  <c r="P508" i="42812" a="1"/>
  <c r="P258" i="42812" a="1"/>
  <c r="P592" i="42812" a="1"/>
  <c r="P597" i="42812" a="1"/>
  <c r="P152" i="42812" a="1"/>
  <c r="P59" i="42812" a="1"/>
  <c r="P588" i="42812" a="1"/>
  <c r="P451" i="42812" a="1"/>
  <c r="P137" i="42812" a="1"/>
  <c r="P226" i="42812" a="1"/>
  <c r="P153" i="42812" a="1"/>
  <c r="P510" i="42812" a="1"/>
  <c r="P633" i="42812" a="1"/>
  <c r="P113" i="42812" a="1"/>
  <c r="P178" i="42812" a="1"/>
  <c r="P248" i="42812" a="1"/>
  <c r="DD47" i="42812"/>
  <c r="AC54" i="42812"/>
  <c r="CM42" i="42812"/>
  <c r="CD39" i="42812" a="1"/>
  <c r="BP47" i="42812"/>
  <c r="P467" i="42812" a="1"/>
  <c r="P604" i="42812" a="1"/>
  <c r="P80" i="42812" a="1"/>
  <c r="ED45" i="42812"/>
  <c r="AM52" i="42812"/>
  <c r="CF52" i="42812" a="1"/>
  <c r="DR45" i="42812"/>
  <c r="P72" i="42812" a="1"/>
  <c r="P93" i="42812" a="1"/>
  <c r="W49" i="42812"/>
  <c r="DF49" i="42812"/>
  <c r="DF36" i="42812"/>
  <c r="DR55" i="42812"/>
  <c r="CD41" i="42812" a="1"/>
  <c r="Y50" i="42812"/>
  <c r="P270" i="42812" a="1"/>
  <c r="P452" i="42812" a="1"/>
  <c r="DZ53" i="42812"/>
  <c r="Z40" i="42812"/>
  <c r="DY43" i="42812"/>
  <c r="BK41" i="42812"/>
  <c r="BZ48" i="42812" a="1"/>
  <c r="DP51" i="42812"/>
  <c r="DP52" i="42812"/>
  <c r="BI48" i="42812"/>
  <c r="CL37" i="42812"/>
  <c r="AY55" i="42812"/>
  <c r="CC54" i="42812" a="1"/>
  <c r="CE40" i="42812" a="1"/>
  <c r="E5" i="42844" a="1"/>
  <c r="V42" i="42812"/>
  <c r="DK47" i="42812"/>
  <c r="DY37" i="42812"/>
  <c r="CM43" i="42812"/>
  <c r="CW50" i="42812"/>
  <c r="EE55" i="42812"/>
  <c r="DC38" i="42812"/>
  <c r="EF55" i="42812"/>
  <c r="BA55" i="42812"/>
  <c r="AY53" i="42812"/>
  <c r="DV53" i="42812"/>
  <c r="EC43" i="42812"/>
  <c r="EL40" i="42812"/>
  <c r="BK36" i="42812"/>
  <c r="CV39" i="42812"/>
  <c r="AN51" i="42812"/>
  <c r="I5" i="42849" a="1"/>
  <c r="CC50" i="42812" a="1"/>
  <c r="EC40" i="42812"/>
  <c r="EM49" i="42812"/>
  <c r="BU47" i="42812"/>
  <c r="BN42" i="42812"/>
  <c r="BL50" i="42812"/>
  <c r="AI47" i="42812"/>
  <c r="CI55" i="42812" a="1"/>
  <c r="AH40" i="42812"/>
  <c r="BC47" i="42812"/>
  <c r="CA37" i="42812" a="1"/>
  <c r="BL55" i="42812"/>
  <c r="BZ44" i="42812" a="1"/>
  <c r="BQ43" i="42812"/>
  <c r="BP46" i="42812"/>
  <c r="DR51" i="42812"/>
  <c r="BS41" i="42812"/>
  <c r="DD44" i="42812"/>
  <c r="EC45" i="42812"/>
  <c r="EH51" i="42812"/>
  <c r="EM53" i="42812"/>
  <c r="B546" i="42812" a="1"/>
  <c r="BD39" i="42812"/>
  <c r="CE52" i="42812" a="1"/>
  <c r="CZ54" i="42812"/>
  <c r="AU40" i="42812"/>
  <c r="E5" i="42841" a="1"/>
  <c r="DV50" i="42812"/>
  <c r="BM50" i="42812"/>
  <c r="EK37" i="42812"/>
  <c r="P143" i="42812" a="1"/>
  <c r="P524" i="42812" a="1"/>
  <c r="P522" i="42812" a="1"/>
  <c r="P179" i="42812" a="1"/>
  <c r="P468" i="42812" a="1"/>
  <c r="P557" i="42812" a="1"/>
  <c r="P108" i="42812" a="1"/>
  <c r="P523" i="42812" a="1"/>
  <c r="P184" i="42812" a="1"/>
  <c r="P281" i="42812" a="1"/>
  <c r="P222" i="42812" a="1"/>
  <c r="P49" i="42812" a="1"/>
  <c r="P530" i="42812" a="1"/>
  <c r="P92" i="42812" a="1"/>
  <c r="P629" i="42812" a="1"/>
  <c r="P136" i="42812" a="1"/>
  <c r="P102" i="42812" a="1"/>
  <c r="P296" i="42812" a="1"/>
  <c r="P511" i="42812" a="1"/>
  <c r="P127" i="42812" a="1"/>
  <c r="P615" i="42812" a="1"/>
  <c r="P277" i="42812" a="1"/>
  <c r="P41" i="42812" a="1"/>
  <c r="P142" i="42812" a="1"/>
  <c r="P582" i="42812" a="1"/>
  <c r="P227" i="42812" a="1"/>
  <c r="P245" i="42812" a="1"/>
  <c r="P119" i="42812" a="1"/>
  <c r="EC47" i="42812"/>
  <c r="DX36" i="42812"/>
  <c r="DF50" i="42812"/>
  <c r="P533" i="42812" a="1"/>
  <c r="P45" i="42812" a="1"/>
  <c r="P544" i="42812" a="1"/>
  <c r="I5" i="42833" a="1"/>
  <c r="AI36" i="42812"/>
  <c r="EA52" i="42812"/>
  <c r="DF44" i="42812"/>
  <c r="BS40" i="42812"/>
  <c r="AN48" i="42812"/>
  <c r="P492" i="42812" a="1"/>
  <c r="P229" i="42812" a="1"/>
  <c r="CG41" i="42812" a="1"/>
  <c r="AE45" i="42812"/>
  <c r="AA44" i="42812"/>
  <c r="DY49" i="42812"/>
  <c r="P609" i="42812" a="1"/>
  <c r="P90" i="42812" a="1"/>
  <c r="P631" i="42812" a="1"/>
  <c r="AE44" i="42812"/>
  <c r="AP50" i="42812"/>
  <c r="DV55" i="42812"/>
  <c r="O5" i="42851" a="1"/>
  <c r="CF47" i="42812" a="1"/>
  <c r="DR37" i="42812"/>
  <c r="EE52" i="42812"/>
  <c r="BV47" i="42812"/>
  <c r="AY47" i="42812"/>
  <c r="AD52" i="42812"/>
  <c r="EI38" i="42812"/>
  <c r="CL39" i="42812"/>
  <c r="BU51" i="42812"/>
  <c r="Z54" i="42812"/>
  <c r="CQ49" i="42812"/>
  <c r="BC52" i="42812"/>
  <c r="CZ37" i="42812"/>
  <c r="CC44" i="42812" a="1"/>
  <c r="DD46" i="42812"/>
  <c r="BM55" i="42812"/>
  <c r="AP42" i="42812"/>
  <c r="DZ47" i="42812"/>
  <c r="BA36" i="42812"/>
  <c r="AL43" i="42812"/>
  <c r="EI52" i="42812"/>
  <c r="BO54" i="42812"/>
  <c r="DN38" i="42812"/>
  <c r="EH40" i="42812"/>
  <c r="DS48" i="42812"/>
  <c r="CW46" i="42812"/>
  <c r="X47" i="42812"/>
  <c r="DE46" i="42812"/>
  <c r="DK42" i="42812"/>
  <c r="DX37" i="42812"/>
  <c r="CK36" i="42812"/>
  <c r="BX47" i="42812" a="1"/>
  <c r="BG44" i="42812"/>
  <c r="BF43" i="42812"/>
  <c r="Y42" i="42812"/>
  <c r="DZ52" i="42812"/>
  <c r="AC38" i="42812"/>
  <c r="CQ54" i="42812"/>
  <c r="BX44" i="42812" a="1"/>
  <c r="BP38" i="42812"/>
  <c r="BL43" i="42812"/>
  <c r="AH46" i="42812"/>
  <c r="DS36" i="42812"/>
  <c r="CE49" i="42812" a="1"/>
  <c r="CW41" i="42812"/>
  <c r="AL36" i="42812"/>
  <c r="DN42" i="42812"/>
  <c r="CM49" i="42812"/>
  <c r="BO36" i="42812"/>
  <c r="EJ48" i="42812"/>
  <c r="AG40" i="42812"/>
  <c r="BU37" i="42812"/>
  <c r="DQ46" i="42812"/>
  <c r="CB46" i="42812" a="1"/>
  <c r="EG39" i="42812"/>
  <c r="V46" i="42812"/>
  <c r="P491" i="42812" a="1"/>
  <c r="P271" i="42812" a="1"/>
  <c r="P477" i="42812" a="1"/>
  <c r="P249" i="42812" a="1"/>
  <c r="P46" i="42812" a="1"/>
  <c r="P97" i="42812" a="1"/>
  <c r="P168" i="42812" a="1"/>
  <c r="P572" i="42812" a="1"/>
  <c r="P602" i="42812" a="1"/>
  <c r="P42" i="42812" a="1"/>
  <c r="P170" i="42812" a="1"/>
  <c r="P620" i="42812" a="1"/>
  <c r="P218" i="42812" a="1"/>
  <c r="P334" i="42812" a="1"/>
  <c r="P221" i="42812" a="1"/>
  <c r="P100" i="42812" a="1"/>
  <c r="P501" i="42812" a="1"/>
  <c r="P107" i="42812" a="1"/>
  <c r="P513" i="42812" a="1"/>
  <c r="P144" i="42812" a="1"/>
  <c r="P611" i="42812" a="1"/>
  <c r="P461" i="42812" a="1"/>
  <c r="P608" i="42812" a="1"/>
  <c r="P116" i="42812" a="1"/>
  <c r="P504" i="42812" a="1"/>
  <c r="P308" i="42812" a="1"/>
  <c r="P38" i="42812" a="1"/>
  <c r="P600" i="42812" a="1"/>
  <c r="EF50" i="42812"/>
  <c r="O5" i="42843" a="1"/>
  <c r="AX38" i="42812"/>
  <c r="BC46" i="42812"/>
  <c r="CT48" i="42812"/>
  <c r="CK54" i="42812"/>
  <c r="BZ46" i="42812" a="1"/>
  <c r="DM39" i="42812"/>
  <c r="DH36" i="42812"/>
  <c r="P228" i="42812" a="1"/>
  <c r="P564" i="42812" a="1"/>
  <c r="P590" i="42812" a="1"/>
  <c r="DD41" i="42812"/>
  <c r="EJ53" i="42812"/>
  <c r="EC37" i="42812"/>
  <c r="EO54" i="42812"/>
  <c r="P443" i="42812" a="1"/>
  <c r="P512" i="42812" a="1"/>
  <c r="CG52" i="42812" a="1"/>
  <c r="AX46" i="42812"/>
  <c r="EA53" i="42812"/>
  <c r="BG36" i="42812"/>
  <c r="DJ38" i="42812"/>
  <c r="AJ38" i="42812"/>
  <c r="CZ47" i="42812"/>
  <c r="AY36" i="42812"/>
  <c r="O5" i="42847" a="1"/>
  <c r="BZ43" i="42812" a="1"/>
  <c r="BG42" i="42812"/>
  <c r="CC53" i="42812" a="1"/>
  <c r="DT42" i="42812"/>
  <c r="AV53" i="42812"/>
  <c r="BI50" i="42812"/>
  <c r="EN37" i="42812"/>
  <c r="CL55" i="42812"/>
  <c r="AQ53" i="42812"/>
  <c r="DP36" i="42812"/>
  <c r="DG52" i="42812"/>
  <c r="EK43" i="42812"/>
  <c r="BR46" i="42812"/>
  <c r="DH53" i="42812"/>
  <c r="AV38" i="42812"/>
  <c r="CS38" i="42812"/>
  <c r="AF52" i="42812"/>
  <c r="AD39" i="42812"/>
  <c r="DF41" i="42812"/>
  <c r="AS49" i="42812"/>
  <c r="BZ55" i="42812" a="1"/>
  <c r="AC41" i="42812"/>
  <c r="CM44" i="42812"/>
  <c r="DI53" i="42812"/>
  <c r="BI49" i="42812"/>
  <c r="I5" i="42838" a="1"/>
  <c r="CI46" i="42812" a="1"/>
  <c r="BH43" i="42812"/>
  <c r="BK44" i="42812"/>
  <c r="BC48" i="42812"/>
  <c r="DH45" i="42812"/>
  <c r="BA37" i="42812"/>
  <c r="CT42" i="42812"/>
  <c r="CS55" i="42812"/>
  <c r="AH38" i="42812"/>
  <c r="BR49" i="42812"/>
  <c r="AD40" i="42812"/>
  <c r="AG37" i="42812"/>
  <c r="CS44" i="42812"/>
  <c r="L5" i="42840" a="1"/>
  <c r="BY54" i="42812" a="1"/>
  <c r="DB49" i="42812"/>
  <c r="AC44" i="42812"/>
  <c r="BX51" i="42812" a="1"/>
  <c r="AU39" i="42812"/>
  <c r="CY48" i="42812"/>
  <c r="EF46" i="42812"/>
  <c r="AQ43" i="42812"/>
  <c r="BQ42" i="42812"/>
  <c r="BH38" i="42812"/>
  <c r="EA54" i="42812"/>
  <c r="DF47" i="42812"/>
  <c r="DR40" i="42812"/>
  <c r="DS46" i="42812"/>
  <c r="EL48" i="42812"/>
  <c r="BO37" i="42812"/>
  <c r="P289" i="42812" a="1"/>
  <c r="P432" i="42812" a="1"/>
  <c r="P472" i="42812" a="1"/>
  <c r="P552" i="42812" a="1"/>
  <c r="P98" i="42812" a="1"/>
  <c r="P264" i="42812" a="1"/>
  <c r="P273" i="42812" a="1"/>
  <c r="P459" i="42812" a="1"/>
  <c r="P330" i="42812" a="1"/>
  <c r="P314" i="42812" a="1"/>
  <c r="P496" i="42812" a="1"/>
  <c r="P161" i="42812" a="1"/>
  <c r="P445" i="42812" a="1"/>
  <c r="P129" i="42812" a="1"/>
  <c r="P73" i="42812" a="1"/>
  <c r="P536" i="42812" a="1"/>
  <c r="P499" i="42812" a="1"/>
  <c r="P255" i="42812" a="1"/>
  <c r="P439" i="42812" a="1"/>
  <c r="P328" i="42812" a="1"/>
  <c r="P607" i="42812" a="1"/>
  <c r="P555" i="42812" a="1"/>
  <c r="P162" i="42812" a="1"/>
  <c r="P183" i="42812" a="1"/>
  <c r="P593" i="42812" a="1"/>
  <c r="P287" i="42812" a="1"/>
  <c r="P286" i="42812" a="1"/>
  <c r="P589" i="42812" a="1"/>
  <c r="P594" i="42812" a="1"/>
  <c r="P431" i="42812" a="1"/>
  <c r="BA43" i="42812"/>
  <c r="W36" i="42812"/>
  <c r="ED48" i="42812"/>
  <c r="DO44" i="42812"/>
  <c r="P164" i="42812" a="1"/>
  <c r="P612" i="42812" a="1"/>
  <c r="P54" i="42812" a="1"/>
  <c r="CK37" i="42812"/>
  <c r="EK45" i="42812"/>
  <c r="AV43" i="42812"/>
  <c r="CC37" i="42812" a="1"/>
  <c r="W43" i="42812"/>
  <c r="P177" i="42812" a="1"/>
  <c r="P577" i="42812" a="1"/>
  <c r="EE48" i="42812"/>
  <c r="EM39" i="42812"/>
  <c r="I5" i="42848" a="1"/>
  <c r="CH47" i="42812" a="1"/>
  <c r="DY44" i="42812"/>
  <c r="P300" i="42812" a="1"/>
  <c r="P148" i="42812" a="1"/>
  <c r="P313" i="42812" a="1"/>
  <c r="BK48" i="42812"/>
  <c r="BT37" i="42812"/>
  <c r="DQ36" i="42812"/>
  <c r="DS55" i="42812"/>
  <c r="DG37" i="42812"/>
  <c r="BQ48" i="42812"/>
  <c r="AJ54" i="42812"/>
  <c r="E5" i="42848" a="1"/>
  <c r="AF37" i="42812"/>
  <c r="BI53" i="42812"/>
  <c r="AD38" i="42812"/>
  <c r="DD49" i="42812"/>
  <c r="DH43" i="42812"/>
  <c r="CA43" i="42812" a="1"/>
  <c r="BG46" i="42812"/>
  <c r="AY50" i="42812"/>
  <c r="EB40" i="42812"/>
  <c r="EB53" i="42812"/>
  <c r="EJ55" i="42812"/>
  <c r="AD51" i="42812"/>
  <c r="BO53" i="42812"/>
  <c r="DR36" i="42812"/>
  <c r="CV38" i="42812"/>
  <c r="AM51" i="42812"/>
  <c r="DN40" i="42812"/>
  <c r="BX50" i="42812" a="1"/>
  <c r="DX49" i="42812"/>
  <c r="I5" i="42842" a="1"/>
  <c r="AV46" i="42812"/>
  <c r="BI54" i="42812"/>
  <c r="EI37" i="42812"/>
  <c r="DW55" i="42812"/>
  <c r="DK37" i="42812"/>
  <c r="DH46" i="42812"/>
  <c r="BG47" i="42812"/>
  <c r="Z44" i="42812"/>
  <c r="AU47" i="42812"/>
  <c r="BS48" i="42812"/>
  <c r="DV54" i="42812"/>
  <c r="DN51" i="42812"/>
  <c r="CS50" i="42812"/>
  <c r="EK47" i="42812"/>
  <c r="CT55" i="42812"/>
  <c r="BG48" i="42812"/>
  <c r="BF53" i="42812"/>
  <c r="CG36" i="42812" a="1"/>
  <c r="DL46" i="42812"/>
  <c r="CZ52" i="42812"/>
  <c r="CQ55" i="42812"/>
  <c r="EB43" i="42812"/>
  <c r="AC53" i="42812"/>
  <c r="DK41" i="42812"/>
  <c r="DG38" i="42812"/>
  <c r="CG54" i="42812" a="1"/>
  <c r="CH51" i="42812" a="1"/>
  <c r="BF45" i="42812"/>
  <c r="DP44" i="42812"/>
  <c r="DU46" i="42812"/>
  <c r="DY50" i="42812"/>
  <c r="BG55" i="42812"/>
  <c r="P574" i="42812" a="1"/>
  <c r="P550" i="42812" a="1"/>
  <c r="P301" i="42812" a="1"/>
  <c r="P583" i="42812" a="1"/>
  <c r="P542" i="42812" a="1"/>
  <c r="P39" i="42812" a="1"/>
  <c r="P447" i="42812" a="1"/>
  <c r="P506" i="42812" a="1"/>
  <c r="P272" i="42812" a="1"/>
  <c r="P599" i="42812" a="1"/>
  <c r="P263" i="42812" a="1"/>
  <c r="P223" i="42812" a="1"/>
  <c r="P618" i="42812" a="1"/>
  <c r="P483" i="42812" a="1"/>
  <c r="P482" i="42812" a="1"/>
  <c r="P322" i="42812" a="1"/>
  <c r="P257" i="42812" a="1"/>
  <c r="P172" i="42812" a="1"/>
  <c r="P479" i="42812" a="1"/>
  <c r="P236" i="42812" a="1"/>
  <c r="P579" i="42812" a="1"/>
  <c r="P101" i="42812" a="1"/>
  <c r="P109" i="42812" a="1"/>
  <c r="P115" i="42812" a="1"/>
  <c r="P537" i="42812" a="1"/>
  <c r="P232" i="42812" a="1"/>
  <c r="DL53" i="42812"/>
  <c r="AF49" i="42812"/>
  <c r="AX53" i="42812"/>
  <c r="P267" i="42812" a="1"/>
  <c r="AO52" i="42812"/>
  <c r="CA36" i="42812" a="1"/>
  <c r="EO49" i="42812"/>
  <c r="P112" i="42812" a="1"/>
  <c r="AO51" i="42812"/>
  <c r="AM55" i="42812"/>
  <c r="P473" i="42812" a="1"/>
  <c r="P250" i="42812" a="1"/>
  <c r="AL52" i="42812"/>
  <c r="CW36" i="42812"/>
  <c r="EJ36" i="42812"/>
  <c r="CO42" i="42812"/>
  <c r="AY39" i="42812"/>
  <c r="CY44" i="42812"/>
  <c r="BY45" i="42812" a="1"/>
  <c r="CF44" i="42812" a="1"/>
  <c r="DJ51" i="42812"/>
  <c r="DD37" i="42812"/>
  <c r="EF49" i="42812"/>
  <c r="L5" i="42850" a="1"/>
  <c r="AH48" i="42812"/>
  <c r="CI48" i="42812" a="1"/>
  <c r="AH52" i="42812"/>
  <c r="CW49" i="42812"/>
  <c r="AU44" i="42812"/>
  <c r="DP43" i="42812"/>
  <c r="BR40" i="42812"/>
  <c r="DK38" i="42812"/>
  <c r="EB55" i="42812"/>
  <c r="DZ39" i="42812"/>
  <c r="CI47" i="42812" a="1"/>
  <c r="AF43" i="42812"/>
  <c r="EJ39" i="42812"/>
  <c r="AE48" i="42812"/>
  <c r="AX48" i="42812"/>
  <c r="DT50" i="42812"/>
  <c r="CH54" i="42812" a="1"/>
  <c r="AA50" i="42812"/>
  <c r="BS44" i="42812"/>
  <c r="BH55" i="42812"/>
  <c r="DB41" i="42812"/>
  <c r="DU45" i="42812"/>
  <c r="CD36" i="42812" a="1"/>
  <c r="EM41" i="42812"/>
  <c r="DR54" i="42812"/>
  <c r="CA45" i="42812" a="1"/>
  <c r="DE42" i="42812"/>
  <c r="EK41" i="42812"/>
  <c r="BX42" i="42812" a="1"/>
  <c r="DG53" i="42812"/>
  <c r="EK55" i="42812"/>
  <c r="AC48" i="42812"/>
  <c r="AY43" i="42812"/>
  <c r="BZ49" i="42812" a="1"/>
  <c r="BA39" i="42812"/>
  <c r="O5" i="42849" a="1"/>
  <c r="W51" i="42812"/>
  <c r="EG53" i="42812"/>
  <c r="BK45" i="42812"/>
  <c r="CV44" i="42812"/>
  <c r="BC39" i="42812"/>
  <c r="BR39" i="42812"/>
  <c r="AC42" i="42812"/>
  <c r="AJ37" i="42812"/>
  <c r="CZ44" i="42812"/>
  <c r="BP48" i="42812"/>
  <c r="E5" i="42845" a="1"/>
  <c r="CV50" i="42812"/>
  <c r="P490" i="42812" a="1"/>
  <c r="P86" i="42812" a="1"/>
  <c r="P247" i="42812" a="1"/>
  <c r="P95" i="42812" a="1"/>
  <c r="P251" i="42812" a="1"/>
  <c r="P312" i="42812" a="1"/>
  <c r="P635" i="42812" a="1"/>
  <c r="P140" i="42812" a="1"/>
  <c r="P436" i="42812" a="1"/>
  <c r="P117" i="42812" a="1"/>
  <c r="P617" i="42812" a="1"/>
  <c r="P324" i="42812" a="1"/>
  <c r="P44" i="42812" a="1"/>
  <c r="P253" i="42812" a="1"/>
  <c r="P224" i="42812" a="1"/>
  <c r="P167" i="42812" a="1"/>
  <c r="P180" i="42812" a="1"/>
  <c r="P448" i="42812" a="1"/>
  <c r="P440" i="42812" a="1"/>
  <c r="P505" i="42812" a="1"/>
  <c r="P275" i="42812" a="1"/>
  <c r="P331" i="42812" a="1"/>
  <c r="P84" i="42812" a="1"/>
  <c r="P311" i="42812" a="1"/>
  <c r="P626" i="42812" a="1"/>
  <c r="P310" i="42812" a="1"/>
  <c r="P225" i="42812" a="1"/>
  <c r="P444" i="42812" a="1"/>
  <c r="P475" i="42812" a="1"/>
  <c r="P132" i="42812" a="1"/>
  <c r="P88" i="42812" a="1"/>
  <c r="P457" i="42812" a="1"/>
  <c r="AQ44" i="42812"/>
  <c r="BQ41" i="42812"/>
  <c r="CB40" i="42812" a="1"/>
  <c r="P325" i="42812" a="1"/>
  <c r="P458" i="42812" a="1"/>
  <c r="CS49" i="42812"/>
  <c r="BV52" i="42812"/>
  <c r="BS47" i="42812"/>
  <c r="DO46" i="42812"/>
  <c r="EL50" i="42812"/>
  <c r="DC45" i="42812"/>
  <c r="P83" i="42812" a="1"/>
  <c r="P429" i="42812" a="1"/>
  <c r="P94" i="42812" a="1"/>
  <c r="P503" i="42812" a="1"/>
  <c r="DJ45" i="42812"/>
  <c r="AO48" i="42812"/>
  <c r="AH36" i="42812"/>
  <c r="EH49" i="42812"/>
  <c r="P71" i="42812" a="1"/>
  <c r="BM41" i="42812"/>
  <c r="BZ40" i="42812" a="1"/>
  <c r="BP44" i="42812"/>
  <c r="EK51" i="42812"/>
  <c r="AY51" i="42812"/>
  <c r="DT53" i="42812"/>
  <c r="AJ36" i="42812"/>
  <c r="BY51" i="42812" a="1"/>
  <c r="O5" i="42836" a="1"/>
  <c r="B186" i="42812" a="1"/>
  <c r="DE36" i="42812"/>
  <c r="DA46" i="42812"/>
  <c r="BP49" i="42812"/>
  <c r="AM53" i="42812"/>
  <c r="AG54" i="42812"/>
  <c r="DB47" i="42812"/>
  <c r="CH50" i="42812" a="1"/>
  <c r="E5" i="42849" a="1"/>
  <c r="BR52" i="42812"/>
  <c r="BN37" i="42812"/>
  <c r="EL41" i="42812"/>
  <c r="EL36" i="42812"/>
  <c r="CT52" i="42812"/>
  <c r="AH45" i="42812"/>
  <c r="CF43" i="42812" a="1"/>
  <c r="BA46" i="42812"/>
  <c r="AP40" i="42812"/>
  <c r="BC45" i="42812"/>
  <c r="AG52" i="42812"/>
  <c r="AR42" i="42812"/>
  <c r="DT40" i="42812"/>
  <c r="AJ44" i="42812"/>
  <c r="EL44" i="42812"/>
  <c r="DI42" i="42812"/>
  <c r="BX49" i="42812" a="1"/>
  <c r="CI50" i="42812" a="1"/>
  <c r="Y38" i="42812"/>
  <c r="AJ55" i="42812"/>
  <c r="CH43" i="42812" a="1"/>
  <c r="BF40" i="42812"/>
  <c r="W47" i="42812"/>
  <c r="DQ44" i="42812"/>
  <c r="BU53" i="42812"/>
  <c r="L5" i="42837" a="1"/>
  <c r="AA51" i="42812"/>
  <c r="EK46" i="42812"/>
  <c r="I5" i="42835" a="1"/>
  <c r="DI44" i="42812"/>
  <c r="CT49" i="42812"/>
  <c r="EB42" i="42812"/>
  <c r="DR38" i="42812"/>
  <c r="DG41" i="42812"/>
  <c r="DA39" i="42812"/>
  <c r="AM50" i="42812"/>
  <c r="BO55" i="42812"/>
  <c r="BZ36" i="42812" a="1"/>
  <c r="BG49" i="42812"/>
  <c r="DU43" i="42812"/>
  <c r="AR54" i="42812"/>
  <c r="P151" i="42812" a="1"/>
  <c r="P632" i="42812" a="1"/>
  <c r="P471" i="42812" a="1"/>
  <c r="P106" i="42812" a="1"/>
  <c r="P135" i="42812" a="1"/>
  <c r="P460" i="42812" a="1"/>
  <c r="P299" i="42812" a="1"/>
  <c r="P146" i="42812" a="1"/>
  <c r="P266" i="42812" a="1"/>
  <c r="P141" i="42812" a="1"/>
  <c r="P462" i="42812" a="1"/>
  <c r="P495" i="42812" a="1"/>
  <c r="P182" i="42812" a="1"/>
  <c r="P191" i="42812" a="1"/>
  <c r="P89" i="42812" a="1"/>
  <c r="P622" i="42812" a="1"/>
  <c r="P239" i="42812" a="1"/>
  <c r="P321" i="42812" a="1"/>
  <c r="P538" i="42812" a="1"/>
  <c r="P569" i="42812" a="1"/>
  <c r="P244" i="42812" a="1"/>
  <c r="P541" i="42812" a="1"/>
  <c r="P81" i="42812" a="1"/>
  <c r="P262" i="42812" a="1"/>
  <c r="P51" i="42812" a="1"/>
  <c r="P57" i="42812" a="1"/>
  <c r="P122" i="42812" a="1"/>
  <c r="P280" i="42812" a="1"/>
  <c r="P551" i="42812" a="1"/>
  <c r="DE38" i="42812"/>
  <c r="CO40" i="42812"/>
  <c r="W40" i="42812"/>
  <c r="CB55" i="42812" a="1"/>
  <c r="P307" i="42812" a="1"/>
  <c r="P581" i="42812" a="1"/>
  <c r="P53" i="42812" a="1"/>
  <c r="CT50" i="42812"/>
  <c r="AO47" i="42812"/>
  <c r="AS38" i="42812"/>
  <c r="DS43" i="42812"/>
  <c r="CF54" i="42812" a="1"/>
  <c r="P283" i="42812" a="1"/>
  <c r="P560" i="42812" a="1"/>
  <c r="P481" i="42812" a="1"/>
  <c r="BU54" i="42812"/>
  <c r="DB48" i="42812"/>
  <c r="BQ47" i="42812"/>
  <c r="BK39" i="42812"/>
  <c r="AF54" i="42812"/>
  <c r="P158" i="42812" a="1"/>
  <c r="P52" i="42812" a="1"/>
  <c r="EB50" i="42812"/>
  <c r="AX51" i="42812"/>
  <c r="BT49" i="42812"/>
  <c r="AI38" i="42812"/>
  <c r="DA36" i="42812"/>
  <c r="BN43" i="42812"/>
  <c r="DD52" i="42812"/>
  <c r="DA54" i="42812"/>
  <c r="AQ54" i="42812"/>
  <c r="Z52" i="42812"/>
  <c r="W42" i="42812"/>
  <c r="AD53" i="42812"/>
  <c r="EH47" i="42812"/>
  <c r="CS41" i="42812"/>
  <c r="BY55" i="42812" a="1"/>
  <c r="W38" i="42812"/>
  <c r="BO52" i="42812"/>
  <c r="DH41" i="42812"/>
  <c r="X52" i="42812"/>
  <c r="W52" i="42812"/>
  <c r="EG44" i="42812"/>
  <c r="DT47" i="42812"/>
  <c r="DQ45" i="42812"/>
  <c r="DV51" i="42812"/>
  <c r="CH49" i="42812" a="1"/>
  <c r="BV42" i="42812"/>
  <c r="EE46" i="42812"/>
  <c r="AL50" i="42812"/>
  <c r="DS49" i="42812"/>
  <c r="AA36" i="42812"/>
  <c r="EF53" i="42812"/>
  <c r="AC36" i="42812"/>
  <c r="BF44" i="42812"/>
  <c r="BY46" i="42812" a="1"/>
  <c r="AL42" i="42812"/>
  <c r="CD47" i="42812" a="1"/>
  <c r="CH37" i="42812" a="1"/>
  <c r="CY47" i="42812"/>
  <c r="EM52" i="42812"/>
  <c r="CM51" i="42812"/>
  <c r="AN49" i="42812"/>
  <c r="BV46" i="42812"/>
  <c r="EF51" i="42812"/>
  <c r="EK52" i="42812"/>
  <c r="BH45" i="42812"/>
  <c r="BS55" i="42812"/>
  <c r="BC40" i="42812"/>
  <c r="EA40" i="42812"/>
  <c r="AO50" i="42812"/>
  <c r="L5" i="42843" a="1"/>
  <c r="EN39" i="42812"/>
  <c r="DG47" i="42812"/>
  <c r="DO37" i="42812"/>
  <c r="EI42" i="42812"/>
  <c r="I5" i="42713" a="1"/>
  <c r="CM36" i="42812"/>
  <c r="DW46" i="42812"/>
  <c r="AO49" i="42812"/>
  <c r="DN45" i="42812"/>
  <c r="P55" i="42812" a="1"/>
  <c r="P230" i="42812" a="1"/>
  <c r="P149" i="42812" a="1"/>
  <c r="P110" i="42812" a="1"/>
  <c r="P157" i="42812" a="1"/>
  <c r="P565" i="42812" a="1"/>
  <c r="P188" i="42812" a="1"/>
  <c r="P305" i="42812" a="1"/>
  <c r="P123" i="42812" a="1"/>
  <c r="P332" i="42812" a="1"/>
  <c r="P621" i="42812" a="1"/>
  <c r="P130" i="42812" a="1"/>
  <c r="P124" i="42812" a="1"/>
  <c r="P317" i="42812" a="1"/>
  <c r="P616" i="42812" a="1"/>
  <c r="P591" i="42812" a="1"/>
  <c r="P145" i="42812" a="1"/>
  <c r="P556" i="42812" a="1"/>
  <c r="P453" i="42812" a="1"/>
  <c r="P63" i="42812" a="1"/>
  <c r="P196" i="42812" a="1"/>
  <c r="P69" i="42812" a="1"/>
  <c r="P67" i="42812" a="1"/>
  <c r="P613" i="42812" a="1"/>
  <c r="P278" i="42812" a="1"/>
  <c r="P578" i="42812" a="1"/>
  <c r="P56" i="42812" a="1"/>
  <c r="P91" i="42812" a="1"/>
  <c r="P211" i="42812" a="1"/>
  <c r="P128" i="42812" a="1"/>
  <c r="P586" i="42812" a="1"/>
  <c r="P463" i="42812" a="1"/>
  <c r="P198" i="42812" a="1"/>
  <c r="P133" i="42812" a="1"/>
  <c r="P480" i="42812" a="1"/>
  <c r="CI43" i="42812" a="1"/>
  <c r="EG49" i="42812"/>
  <c r="DU50" i="42812"/>
  <c r="EB36" i="42812"/>
  <c r="DV44" i="42812"/>
  <c r="P139" i="42812" a="1"/>
  <c r="AI46" i="42812"/>
  <c r="AE49" i="42812"/>
  <c r="CI51" i="42812" a="1"/>
  <c r="DF37" i="42812"/>
  <c r="P323" i="42812" a="1"/>
  <c r="BI42" i="42812"/>
  <c r="EB48" i="42812"/>
  <c r="DD39" i="42812"/>
  <c r="BM48" i="42812"/>
  <c r="BL51" i="42812"/>
  <c r="P268" i="42812" a="1"/>
  <c r="P302" i="42812" a="1"/>
  <c r="P48" i="42812" a="1"/>
  <c r="AG48" i="42812"/>
  <c r="EE40" i="42812"/>
  <c r="CD42" i="42812" a="1"/>
  <c r="CP36" i="42812"/>
  <c r="Y54" i="42812"/>
  <c r="DT37" i="42812"/>
  <c r="L5" i="42838" a="1"/>
  <c r="CO47" i="42812"/>
  <c r="DJ41" i="42812"/>
  <c r="DR48" i="42812"/>
  <c r="CG50" i="42812" a="1"/>
  <c r="EG47" i="42812"/>
  <c r="BH49" i="42812"/>
  <c r="DH55" i="42812"/>
  <c r="BI43" i="42812"/>
  <c r="EO50" i="42812"/>
  <c r="BV49" i="42812"/>
  <c r="BI51" i="42812"/>
  <c r="AV51" i="42812"/>
  <c r="AI44" i="42812"/>
  <c r="CG42" i="42812" a="1"/>
  <c r="ED43" i="42812"/>
  <c r="BI46" i="42812"/>
  <c r="BI38" i="42812"/>
  <c r="X42" i="42812"/>
  <c r="DJ36" i="42812"/>
  <c r="AR39" i="42812"/>
  <c r="B396" i="42812" a="1"/>
  <c r="CC42" i="42812" a="1"/>
  <c r="AP39" i="42812"/>
  <c r="AD55" i="42812"/>
  <c r="DY45" i="42812"/>
  <c r="AE43" i="42812"/>
  <c r="EA36" i="42812"/>
  <c r="BS43" i="42812"/>
  <c r="Z39" i="42812"/>
  <c r="CQ43" i="42812"/>
  <c r="CM38" i="42812"/>
  <c r="BK42" i="42812"/>
  <c r="CE44" i="42812" a="1"/>
  <c r="CC55" i="42812" a="1"/>
  <c r="DU37" i="42812"/>
  <c r="BS42" i="42812"/>
  <c r="DH49" i="42812"/>
  <c r="CE47" i="42812" a="1"/>
  <c r="BY42" i="42812" a="1"/>
  <c r="EC51" i="42812"/>
  <c r="BL41" i="42812"/>
  <c r="DB54" i="42812"/>
  <c r="AO54" i="42812"/>
  <c r="AH50" i="42812"/>
  <c r="CZ55" i="42812"/>
  <c r="DG43" i="42812"/>
  <c r="E5" i="42838" a="1"/>
  <c r="EF40" i="42812"/>
  <c r="EK36" i="42812"/>
  <c r="AO46" i="42812"/>
  <c r="AG55" i="42812"/>
  <c r="EH46" i="42812"/>
  <c r="P217" i="42812" a="1"/>
  <c r="P567" i="42812" a="1"/>
  <c r="P562" i="42812" a="1"/>
  <c r="P487" i="42812" a="1"/>
  <c r="P304" i="42812" a="1"/>
  <c r="P265" i="42812" a="1"/>
  <c r="P159" i="42812" a="1"/>
  <c r="P111" i="42812" a="1"/>
  <c r="P163" i="42812" a="1"/>
  <c r="P309" i="42812" a="1"/>
  <c r="P478" i="42812" a="1"/>
  <c r="P430" i="42812" a="1"/>
  <c r="P418" i="42812" a="1"/>
  <c r="P274" i="42812" a="1"/>
  <c r="P43" i="42812" a="1"/>
  <c r="P242" i="42812" a="1"/>
  <c r="P209" i="42812" a="1"/>
  <c r="P233" i="42812" a="1"/>
  <c r="P60" i="42812" a="1"/>
  <c r="P269" i="42812" a="1"/>
  <c r="P293" i="42812" a="1"/>
  <c r="P520" i="42812" a="1"/>
  <c r="P243" i="42812" a="1"/>
  <c r="P175" i="42812" a="1"/>
  <c r="P494" i="42812" a="1"/>
  <c r="P484" i="42812" a="1"/>
  <c r="P131" i="42812" a="1"/>
  <c r="P466" i="42812" a="1"/>
  <c r="P454" i="42812" a="1"/>
  <c r="P285" i="42812" a="1"/>
  <c r="P160" i="42812" a="1"/>
  <c r="P518" i="42812" a="1"/>
  <c r="E5" i="42842" a="1"/>
  <c r="DC48" i="42812"/>
  <c r="CO45" i="42812"/>
  <c r="EA46" i="42812"/>
  <c r="AV50" i="42812"/>
  <c r="P134" i="42812" a="1"/>
  <c r="P540" i="42812" a="1"/>
  <c r="P298" i="42812" a="1"/>
  <c r="CA52" i="42812" a="1"/>
  <c r="DM53" i="42812"/>
  <c r="BL49" i="42812"/>
  <c r="BH37" i="42812"/>
  <c r="DK40" i="42812"/>
  <c r="EJ40" i="42812"/>
  <c r="L5" i="42836" a="1"/>
  <c r="P68" i="42812" a="1"/>
  <c r="P427" i="42812" a="1"/>
  <c r="CK52" i="42812"/>
  <c r="BZ53" i="42812" a="1"/>
  <c r="CY53" i="42812"/>
  <c r="AQ45" i="42812"/>
  <c r="BX38" i="42812" a="1"/>
  <c r="EB51" i="42812"/>
  <c r="AU48" i="42812"/>
  <c r="P284" i="42812" a="1"/>
  <c r="P234" i="42812" a="1"/>
  <c r="P553" i="42812" a="1"/>
  <c r="BD36" i="42812"/>
  <c r="EH37" i="42812"/>
  <c r="DG39" i="42812"/>
  <c r="AC39" i="42812"/>
  <c r="BR47" i="42812"/>
  <c r="AP51" i="42812"/>
  <c r="BO45" i="42812"/>
  <c r="AF47" i="42812"/>
  <c r="DP53" i="42812"/>
  <c r="DW53" i="42812"/>
  <c r="AQ41" i="42812"/>
  <c r="CW51" i="42812"/>
  <c r="BT51" i="42812"/>
  <c r="DL38" i="42812"/>
  <c r="BT48" i="42812"/>
  <c r="DB52" i="42812"/>
  <c r="DD42" i="42812"/>
  <c r="CV51" i="42812"/>
  <c r="AI43" i="42812"/>
  <c r="AO53" i="42812"/>
  <c r="EO37" i="42812"/>
  <c r="EO36" i="42812"/>
  <c r="DW47" i="42812"/>
  <c r="BD52" i="42812"/>
  <c r="CQ45" i="42812"/>
  <c r="DL52" i="42812"/>
  <c r="DH54" i="42812"/>
  <c r="CK47" i="42812"/>
  <c r="AV42" i="42812"/>
  <c r="DL45" i="42812"/>
  <c r="CY41" i="42812"/>
  <c r="EB39" i="42812"/>
  <c r="CQ46" i="42812"/>
  <c r="EM46" i="42812"/>
  <c r="DJ42" i="42812"/>
  <c r="DA44" i="42812"/>
  <c r="CE48" i="42812" a="1"/>
  <c r="EK44" i="42812"/>
  <c r="DA49" i="42812"/>
  <c r="DB51" i="42812"/>
  <c r="DM52" i="42812"/>
  <c r="EF41" i="42812"/>
  <c r="BH52" i="42812"/>
  <c r="BF47" i="42812"/>
  <c r="BI36" i="42812"/>
  <c r="DV41" i="42812"/>
  <c r="BP42" i="42812"/>
  <c r="AC46" i="42812"/>
  <c r="AM39" i="42812"/>
  <c r="CO50" i="42812"/>
  <c r="AI49" i="42812"/>
  <c r="BG37" i="42812"/>
  <c r="CL42" i="42812"/>
  <c r="Z43" i="42812"/>
  <c r="W55" i="42812"/>
  <c r="V54" i="42812"/>
  <c r="DL54" i="42812"/>
  <c r="DG42" i="42812"/>
  <c r="AV39" i="42812"/>
  <c r="P64" i="42812" a="1"/>
  <c r="P62" i="42812" a="1"/>
  <c r="P118" i="42812" a="1"/>
  <c r="P290" i="42812" a="1"/>
  <c r="P105" i="42812" a="1"/>
  <c r="P455" i="42812" a="1"/>
  <c r="P205" i="42812" a="1"/>
  <c r="P206" i="42812" a="1"/>
  <c r="P303" i="42812" a="1"/>
  <c r="P539" i="42812" a="1"/>
  <c r="P563" i="42812" a="1"/>
  <c r="P252" i="42812" a="1"/>
  <c r="P561" i="42812" a="1"/>
  <c r="P193" i="42812" a="1"/>
  <c r="P185" i="42812" a="1"/>
  <c r="P240" i="42812" a="1"/>
  <c r="P295" i="42812" a="1"/>
  <c r="P61" i="42812" a="1"/>
  <c r="P174" i="42812" a="1"/>
  <c r="P571" i="42812" a="1"/>
  <c r="P532" i="42812" a="1"/>
  <c r="P549" i="42812" a="1"/>
  <c r="P138" i="42812" a="1"/>
  <c r="P601" i="42812" a="1"/>
  <c r="P623" i="42812" a="1"/>
  <c r="P580" i="42812" a="1"/>
  <c r="P619" i="42812" a="1"/>
  <c r="P201" i="42812" a="1"/>
  <c r="CZ42" i="42812"/>
  <c r="DU41" i="42812"/>
  <c r="P402" i="42812" a="1"/>
  <c r="X40" i="42812"/>
  <c r="BH39" i="42812"/>
  <c r="P488" i="42812" a="1"/>
  <c r="BU48" i="42812"/>
  <c r="DL49" i="42812"/>
  <c r="P433" i="42812" a="1"/>
  <c r="BG40" i="42812"/>
  <c r="EM40" i="42812"/>
  <c r="CH53" i="42812" a="1"/>
  <c r="AJ40" i="42812"/>
  <c r="CI52" i="42812" a="1"/>
  <c r="DN36" i="42812"/>
  <c r="BP50" i="42812"/>
  <c r="L5" i="42842" a="1"/>
  <c r="AI48" i="42812"/>
  <c r="V44" i="42812"/>
  <c r="CF53" i="42812" a="1"/>
  <c r="DZ54" i="42812"/>
  <c r="DD45" i="42812"/>
  <c r="CZ45" i="42812"/>
  <c r="DP39" i="42812"/>
  <c r="BC53" i="42812"/>
  <c r="EM37" i="42812"/>
  <c r="CM50" i="42812"/>
  <c r="DS37" i="42812"/>
  <c r="DZ51" i="42812"/>
  <c r="AO45" i="42812"/>
  <c r="BZ38" i="42812" a="1"/>
  <c r="DI49" i="42812"/>
  <c r="B336" i="42812" a="1"/>
  <c r="DE41" i="42812"/>
  <c r="AS54" i="42812"/>
  <c r="CI38" i="42812" a="1"/>
  <c r="EC48" i="42812"/>
  <c r="EK48" i="42812"/>
  <c r="L5" i="42846" a="1"/>
  <c r="AJ42" i="42812"/>
  <c r="CM37" i="42812"/>
  <c r="CC40" i="42812" a="1"/>
  <c r="EO51" i="42812"/>
  <c r="DO38" i="42812"/>
  <c r="AH54" i="42812"/>
  <c r="AD42" i="42812"/>
  <c r="AN44" i="42812"/>
  <c r="BM38" i="42812"/>
  <c r="Z41" i="42812"/>
  <c r="BY49" i="42812" a="1"/>
  <c r="DP50" i="42812"/>
  <c r="AM46" i="42812"/>
  <c r="DK53" i="42812"/>
  <c r="CE36" i="42812" a="1"/>
  <c r="CS51" i="42812"/>
  <c r="CD45" i="42812" a="1"/>
  <c r="EF48" i="42812"/>
  <c r="BA49" i="42812"/>
  <c r="AC49" i="42812"/>
  <c r="L5" i="42844" a="1"/>
  <c r="CT40" i="42812"/>
  <c r="CY40" i="42812"/>
  <c r="BM42" i="42812"/>
  <c r="EB46" i="42812"/>
  <c r="BZ47" i="42812" a="1"/>
  <c r="DK36" i="42812"/>
  <c r="AE53" i="42812"/>
  <c r="X48" i="42812"/>
  <c r="P497" i="42812" a="1"/>
  <c r="P114" i="42812" a="1"/>
  <c r="P220" i="42812" a="1"/>
  <c r="P40" i="42812" a="1"/>
  <c r="P77" i="42812" a="1"/>
  <c r="P614" i="42812" a="1"/>
  <c r="P465" i="42812" a="1"/>
  <c r="P237" i="42812" a="1"/>
  <c r="P400" i="42812" a="1"/>
  <c r="P319" i="42812" a="1"/>
  <c r="P585" i="42812" a="1"/>
  <c r="P498" i="42812" a="1"/>
  <c r="P74" i="42812" a="1"/>
  <c r="P493" i="42812" a="1"/>
  <c r="P531" i="42812" a="1"/>
  <c r="P352" i="42812" a="1"/>
  <c r="P625" i="42812" a="1"/>
  <c r="P507" i="42812" a="1"/>
  <c r="P78" i="42812" a="1"/>
  <c r="P166" i="42812" a="1"/>
  <c r="P568" i="42812" a="1"/>
  <c r="P82" i="42812" a="1"/>
  <c r="P519" i="42812" a="1"/>
  <c r="P408" i="42812" a="1"/>
  <c r="P85" i="42812" a="1"/>
  <c r="P566" i="42812" a="1"/>
  <c r="P575" i="42812" a="1"/>
  <c r="P50" i="42812" a="1"/>
  <c r="P421" i="42812" a="1"/>
  <c r="P449" i="42812" a="1"/>
  <c r="P628" i="42812" a="1"/>
  <c r="P104" i="42812" a="1"/>
  <c r="P543" i="42812" a="1"/>
  <c r="P438" i="42812" a="1"/>
  <c r="P318" i="42812" a="1"/>
  <c r="P316" i="42812" a="1"/>
  <c r="BQ53" i="42812"/>
  <c r="BH44" i="42812"/>
  <c r="BA45" i="42812"/>
  <c r="B366" i="42812" a="1"/>
  <c r="I5" i="42852" a="1"/>
  <c r="AV45" i="42812"/>
  <c r="AE51" i="42812"/>
  <c r="P509" i="42812" a="1"/>
  <c r="P515" i="42812" a="1"/>
  <c r="P595" i="42812" a="1"/>
  <c r="P514" i="42812" a="1"/>
  <c r="BL47" i="42812"/>
  <c r="DI51" i="42812"/>
  <c r="AR38" i="42812"/>
  <c r="AN50" i="42812"/>
  <c r="P260" i="42812" a="1"/>
  <c r="P476" i="42812" a="1"/>
  <c r="P464" i="42812" a="1"/>
  <c r="AU53" i="42812"/>
  <c r="Z38" i="42812"/>
  <c r="BN53" i="42812"/>
  <c r="DR41" i="42812"/>
  <c r="DZ40" i="42812"/>
  <c r="P75" i="42812" a="1"/>
  <c r="P279" i="42812" a="1"/>
  <c r="P103" i="42812" a="1"/>
  <c r="P596" i="42812" a="1"/>
  <c r="P584" i="42812" a="1"/>
  <c r="P548" i="42812" a="1"/>
  <c r="P547" i="42812" a="1"/>
  <c r="P559" i="42812" a="1"/>
  <c r="P558" i="42812" a="1"/>
  <c r="P570" i="42812" a="1"/>
  <c r="P573" i="42812" a="1"/>
  <c r="P554" i="42812" a="1"/>
  <c r="P197" i="42812" a="1"/>
  <c r="P190" i="42812" a="1"/>
  <c r="P200" i="42812" a="1"/>
  <c r="P194" i="42812" a="1"/>
  <c r="P207" i="42812" a="1"/>
  <c r="P213" i="42812" a="1"/>
  <c r="P212" i="42812" a="1"/>
  <c r="P203" i="42812" a="1"/>
  <c r="P189" i="42812" a="1"/>
  <c r="P214" i="42812" a="1"/>
  <c r="P210" i="42812" a="1"/>
  <c r="P204" i="42812" a="1"/>
  <c r="P195" i="42812" a="1"/>
  <c r="P199" i="42812" a="1"/>
  <c r="P187" i="42812" a="1"/>
  <c r="P192" i="42812" a="1"/>
  <c r="P202" i="42812" a="1"/>
  <c r="P208" i="42812" a="1"/>
  <c r="P215" i="42812" a="1"/>
  <c r="P407" i="42812" a="1"/>
  <c r="P414" i="42812" a="1"/>
  <c r="P419" i="42812" a="1"/>
  <c r="P420" i="42812" a="1"/>
  <c r="P397" i="42812" a="1"/>
  <c r="P405" i="42812" a="1"/>
  <c r="P425" i="42812" a="1"/>
  <c r="P423" i="42812" a="1"/>
  <c r="P417" i="42812" a="1"/>
  <c r="P415" i="42812" a="1"/>
  <c r="P411" i="42812" a="1"/>
  <c r="P410" i="42812" a="1"/>
  <c r="P416" i="42812" a="1"/>
  <c r="P424" i="42812" a="1"/>
  <c r="P413" i="42812" a="1"/>
  <c r="P401" i="42812" a="1"/>
  <c r="P409" i="42812" a="1"/>
  <c r="P398" i="42812" a="1"/>
  <c r="P412" i="42812" a="1"/>
  <c r="P404" i="42812" a="1"/>
  <c r="P422" i="42812" a="1"/>
  <c r="P399" i="42812" a="1"/>
  <c r="P406" i="42812" a="1"/>
  <c r="P403" i="42812" a="1"/>
  <c r="P347" i="42812" a="1"/>
  <c r="P338" i="42812" a="1"/>
  <c r="P359" i="42812" a="1"/>
  <c r="P358" i="42812" a="1"/>
  <c r="P360" i="42812" a="1"/>
  <c r="P342" i="42812" a="1"/>
  <c r="P365" i="42812" a="1"/>
  <c r="P353" i="42812" a="1"/>
  <c r="P357" i="42812" a="1"/>
  <c r="P355" i="42812" a="1"/>
  <c r="P356" i="42812" a="1"/>
  <c r="P362" i="42812" a="1"/>
  <c r="P349" i="42812" a="1"/>
  <c r="P344" i="42812" a="1"/>
  <c r="P340" i="42812" a="1"/>
  <c r="P354" i="42812" a="1"/>
  <c r="P351" i="42812" a="1"/>
  <c r="P341" i="42812" a="1"/>
  <c r="P346" i="42812" a="1"/>
  <c r="P364" i="42812" a="1"/>
  <c r="P343" i="42812" a="1"/>
  <c r="P363" i="42812" a="1"/>
  <c r="P339" i="42812" a="1"/>
  <c r="P337" i="42812" a="1"/>
  <c r="P350" i="42812" a="1"/>
  <c r="P345" i="42812" a="1"/>
  <c r="P361" i="42812" a="1"/>
  <c r="P348" i="42812" a="1"/>
  <c r="P368" i="42812" a="1"/>
  <c r="P381" i="42812" a="1"/>
  <c r="P372" i="42812" a="1"/>
  <c r="P379" i="42812" a="1"/>
  <c r="P390" i="42812" a="1"/>
  <c r="P388" i="42812" a="1"/>
  <c r="P373" i="42812" a="1"/>
  <c r="P392" i="42812" a="1"/>
  <c r="P383" i="42812" a="1"/>
  <c r="P377" i="42812" a="1"/>
  <c r="P371" i="42812" a="1"/>
  <c r="P393" i="42812" a="1"/>
  <c r="P389" i="42812" a="1"/>
  <c r="P374" i="42812" a="1"/>
  <c r="P387" i="42812" a="1"/>
  <c r="P375" i="42812" a="1"/>
  <c r="P385" i="42812" a="1"/>
  <c r="P395" i="42812" a="1"/>
  <c r="P380" i="42812" a="1"/>
  <c r="P367" i="42812" a="1"/>
  <c r="P384" i="42812" a="1"/>
  <c r="P391" i="42812" a="1"/>
  <c r="P394" i="42812" a="1"/>
  <c r="P386" i="42812" a="1"/>
  <c r="P382" i="42812" a="1"/>
  <c r="P378" i="42812" a="1"/>
  <c r="P376" i="42812" a="1"/>
  <c r="P370" i="42812" a="1"/>
  <c r="P369" i="42812" a="1"/>
  <c r="P369" i="42812" l="1"/>
  <c r="P370" i="42812"/>
  <c r="P376" i="42812"/>
  <c r="P378" i="42812"/>
  <c r="P382" i="42812"/>
  <c r="P386" i="42812"/>
  <c r="P394" i="42812"/>
  <c r="P391" i="42812"/>
  <c r="P384" i="42812"/>
  <c r="P367" i="42812"/>
  <c r="P380" i="42812"/>
  <c r="P395" i="42812"/>
  <c r="P385" i="42812"/>
  <c r="P375" i="42812"/>
  <c r="P387" i="42812"/>
  <c r="P374" i="42812"/>
  <c r="P389" i="42812"/>
  <c r="P393" i="42812"/>
  <c r="P371" i="42812"/>
  <c r="P377" i="42812"/>
  <c r="P383" i="42812"/>
  <c r="P392" i="42812"/>
  <c r="P373" i="42812"/>
  <c r="P388" i="42812"/>
  <c r="P390" i="42812"/>
  <c r="P379" i="42812"/>
  <c r="P372" i="42812"/>
  <c r="P381" i="42812"/>
  <c r="P368" i="42812"/>
  <c r="P348" i="42812"/>
  <c r="P361" i="42812"/>
  <c r="P345" i="42812"/>
  <c r="P350" i="42812"/>
  <c r="P337" i="42812"/>
  <c r="P339" i="42812"/>
  <c r="P363" i="42812"/>
  <c r="P343" i="42812"/>
  <c r="P364" i="42812"/>
  <c r="P346" i="42812"/>
  <c r="P341" i="42812"/>
  <c r="P351" i="42812"/>
  <c r="P354" i="42812"/>
  <c r="P340" i="42812"/>
  <c r="P344" i="42812"/>
  <c r="P349" i="42812"/>
  <c r="P362" i="42812"/>
  <c r="P356" i="42812"/>
  <c r="P355" i="42812"/>
  <c r="P357" i="42812"/>
  <c r="P353" i="42812"/>
  <c r="P365" i="42812"/>
  <c r="P342" i="42812"/>
  <c r="P360" i="42812"/>
  <c r="P358" i="42812"/>
  <c r="P359" i="42812"/>
  <c r="P338" i="42812"/>
  <c r="P347" i="42812"/>
  <c r="P403" i="42812"/>
  <c r="P406" i="42812"/>
  <c r="P399" i="42812"/>
  <c r="P422" i="42812"/>
  <c r="P404" i="42812"/>
  <c r="P412" i="42812"/>
  <c r="P398" i="42812"/>
  <c r="P409" i="42812"/>
  <c r="P401" i="42812"/>
  <c r="P413" i="42812"/>
  <c r="P424" i="42812"/>
  <c r="P416" i="42812"/>
  <c r="P410" i="42812"/>
  <c r="P411" i="42812"/>
  <c r="P415" i="42812"/>
  <c r="P417" i="42812"/>
  <c r="P423" i="42812"/>
  <c r="P425" i="42812"/>
  <c r="P405" i="42812"/>
  <c r="P397" i="42812"/>
  <c r="P420" i="42812"/>
  <c r="P419" i="42812"/>
  <c r="P414" i="42812"/>
  <c r="P407" i="42812"/>
  <c r="P215" i="42812"/>
  <c r="P208" i="42812"/>
  <c r="P202" i="42812"/>
  <c r="P192" i="42812"/>
  <c r="P187" i="42812"/>
  <c r="P199" i="42812"/>
  <c r="P195" i="42812"/>
  <c r="P204" i="42812"/>
  <c r="P210" i="42812"/>
  <c r="P214" i="42812"/>
  <c r="P189" i="42812"/>
  <c r="P203" i="42812"/>
  <c r="P212" i="42812"/>
  <c r="P213" i="42812"/>
  <c r="P207" i="42812"/>
  <c r="P194" i="42812"/>
  <c r="P200" i="42812"/>
  <c r="P190" i="42812"/>
  <c r="P197" i="42812"/>
  <c r="P554" i="42812"/>
  <c r="P573" i="42812"/>
  <c r="P570" i="42812"/>
  <c r="P558" i="42812"/>
  <c r="P559" i="42812"/>
  <c r="P547" i="42812"/>
  <c r="P548" i="42812"/>
  <c r="P584" i="42812"/>
  <c r="P596" i="42812"/>
  <c r="P103" i="42812"/>
  <c r="P279" i="42812"/>
  <c r="P75" i="42812"/>
  <c r="AT53" i="42812"/>
  <c r="ES53" i="42812"/>
  <c r="P464" i="42812"/>
  <c r="P476" i="42812"/>
  <c r="P260" i="42812"/>
  <c r="P514" i="42812"/>
  <c r="P595" i="42812"/>
  <c r="P515" i="42812"/>
  <c r="P509" i="42812"/>
  <c r="I5" i="42852"/>
  <c r="B366" i="42812"/>
  <c r="L380" i="42812" a="1"/>
  <c r="L380" i="42812" s="1"/>
  <c r="M394" i="42812"/>
  <c r="L375" i="42812" a="1"/>
  <c r="L375" i="42812" s="1"/>
  <c r="L368" i="42812" a="1"/>
  <c r="L368" i="42812" s="1"/>
  <c r="M369" i="42812"/>
  <c r="L386" i="42812" a="1"/>
  <c r="L386" i="42812" s="1"/>
  <c r="L382" i="42812" a="1"/>
  <c r="L382" i="42812" s="1"/>
  <c r="L381" i="42812" a="1"/>
  <c r="L381" i="42812" s="1"/>
  <c r="M393" i="42812"/>
  <c r="L370" i="42812" a="1"/>
  <c r="L370" i="42812" s="1"/>
  <c r="L392" i="42812" a="1"/>
  <c r="L392" i="42812" s="1"/>
  <c r="M372" i="42812"/>
  <c r="L384" i="42812" a="1"/>
  <c r="L384" i="42812" s="1"/>
  <c r="L394" i="42812" a="1"/>
  <c r="L394" i="42812" s="1"/>
  <c r="M379" i="42812"/>
  <c r="L385" i="42812" a="1"/>
  <c r="L385" i="42812" s="1"/>
  <c r="M373" i="42812"/>
  <c r="L367" i="42812" a="1"/>
  <c r="L367" i="42812" s="1"/>
  <c r="M382" i="42812"/>
  <c r="L388" i="42812" a="1"/>
  <c r="L388" i="42812" s="1"/>
  <c r="M384" i="42812"/>
  <c r="L391" i="42812" a="1"/>
  <c r="L391" i="42812" s="1"/>
  <c r="M392" i="42812"/>
  <c r="L372" i="42812" a="1"/>
  <c r="L372" i="42812" s="1"/>
  <c r="L373" i="42812" a="1"/>
  <c r="L373" i="42812" s="1"/>
  <c r="L374" i="42812" a="1"/>
  <c r="L374" i="42812" s="1"/>
  <c r="L379" i="42812" a="1"/>
  <c r="L379" i="42812" s="1"/>
  <c r="M385" i="42812"/>
  <c r="M368" i="42812"/>
  <c r="L371" i="42812" a="1"/>
  <c r="L371" i="42812" s="1"/>
  <c r="M386" i="42812"/>
  <c r="M388" i="42812"/>
  <c r="M381" i="42812"/>
  <c r="L395" i="42812" a="1"/>
  <c r="L395" i="42812" s="1"/>
  <c r="L390" i="42812" a="1"/>
  <c r="L390" i="42812" s="1"/>
  <c r="M376" i="42812"/>
  <c r="M377" i="42812"/>
  <c r="M378" i="42812"/>
  <c r="L387" i="42812" a="1"/>
  <c r="L387" i="42812" s="1"/>
  <c r="L389" i="42812" a="1"/>
  <c r="L389" i="42812" s="1"/>
  <c r="M390" i="42812"/>
  <c r="M374" i="42812"/>
  <c r="M367" i="42812"/>
  <c r="L376" i="42812" a="1"/>
  <c r="L376" i="42812" s="1"/>
  <c r="M387" i="42812"/>
  <c r="M371" i="42812"/>
  <c r="M389" i="42812"/>
  <c r="M391" i="42812"/>
  <c r="M395" i="42812"/>
  <c r="M380" i="42812"/>
  <c r="M383" i="42812"/>
  <c r="M375" i="42812"/>
  <c r="L383" i="42812" a="1"/>
  <c r="L383" i="42812" s="1"/>
  <c r="L378" i="42812" a="1"/>
  <c r="L378" i="42812" s="1"/>
  <c r="L377" i="42812" a="1"/>
  <c r="L377" i="42812" s="1"/>
  <c r="L369" i="42812" a="1"/>
  <c r="L369" i="42812" s="1"/>
  <c r="L393" i="42812" a="1"/>
  <c r="L393" i="42812" s="1"/>
  <c r="M370" i="42812"/>
  <c r="AZ45" i="42812"/>
  <c r="EU45" i="42812"/>
  <c r="P316" i="42812"/>
  <c r="P318" i="42812"/>
  <c r="P438" i="42812"/>
  <c r="P543" i="42812"/>
  <c r="P104" i="42812"/>
  <c r="P628" i="42812"/>
  <c r="P449" i="42812"/>
  <c r="P421" i="42812"/>
  <c r="P50" i="42812"/>
  <c r="P575" i="42812"/>
  <c r="P566" i="42812"/>
  <c r="P85" i="42812"/>
  <c r="P408" i="42812"/>
  <c r="P519" i="42812"/>
  <c r="P82" i="42812"/>
  <c r="P568" i="42812"/>
  <c r="P166" i="42812"/>
  <c r="P78" i="42812"/>
  <c r="P507" i="42812"/>
  <c r="P625" i="42812"/>
  <c r="P352" i="42812"/>
  <c r="P531" i="42812"/>
  <c r="P493" i="42812"/>
  <c r="P74" i="42812"/>
  <c r="P498" i="42812"/>
  <c r="P585" i="42812"/>
  <c r="P319" i="42812"/>
  <c r="P400" i="42812"/>
  <c r="P237" i="42812"/>
  <c r="P465" i="42812"/>
  <c r="P614" i="42812"/>
  <c r="P77" i="42812"/>
  <c r="P40" i="42812"/>
  <c r="P220" i="42812"/>
  <c r="P114" i="42812"/>
  <c r="P497" i="42812"/>
  <c r="DK56" i="42812"/>
  <c r="DK57" i="42812"/>
  <c r="BZ47" i="42812"/>
  <c r="FD40" i="42812"/>
  <c r="CX40" i="42812"/>
  <c r="L5" i="42844"/>
  <c r="EQ49" i="42812"/>
  <c r="AB49" i="42812"/>
  <c r="AZ49" i="42812"/>
  <c r="EU49" i="42812"/>
  <c r="CD45" i="42812"/>
  <c r="FB51" i="42812"/>
  <c r="CR51" i="42812"/>
  <c r="CE36" i="42812"/>
  <c r="BY49" i="42812"/>
  <c r="CC40" i="42812"/>
  <c r="L5" i="42846"/>
  <c r="CI38" i="42812"/>
  <c r="L352" i="42812" a="1"/>
  <c r="L352" i="42812" s="1"/>
  <c r="M345" i="42812"/>
  <c r="L340" i="42812" a="1"/>
  <c r="L340" i="42812" s="1"/>
  <c r="M341" i="42812"/>
  <c r="M352" i="42812"/>
  <c r="L345" i="42812" a="1"/>
  <c r="L345" i="42812" s="1"/>
  <c r="L353" i="42812" a="1"/>
  <c r="L353" i="42812" s="1"/>
  <c r="L365" i="42812" a="1"/>
  <c r="L365" i="42812" s="1"/>
  <c r="M356" i="42812"/>
  <c r="L342" i="42812" a="1"/>
  <c r="L342" i="42812" s="1"/>
  <c r="L360" i="42812" a="1"/>
  <c r="L360" i="42812" s="1"/>
  <c r="L338" i="42812" a="1"/>
  <c r="L338" i="42812" s="1"/>
  <c r="L356" i="42812" a="1"/>
  <c r="L356" i="42812" s="1"/>
  <c r="L359" i="42812" a="1"/>
  <c r="L359" i="42812" s="1"/>
  <c r="M353" i="42812"/>
  <c r="L362" i="42812" a="1"/>
  <c r="L362" i="42812" s="1"/>
  <c r="M360" i="42812"/>
  <c r="L358" i="42812" a="1"/>
  <c r="L358" i="42812" s="1"/>
  <c r="M350" i="42812"/>
  <c r="L351" i="42812" a="1"/>
  <c r="L351" i="42812" s="1"/>
  <c r="M340" i="42812"/>
  <c r="M349" i="42812"/>
  <c r="L343" i="42812" a="1"/>
  <c r="L343" i="42812" s="1"/>
  <c r="M361" i="42812"/>
  <c r="M364" i="42812"/>
  <c r="M346" i="42812"/>
  <c r="M358" i="42812"/>
  <c r="L341" i="42812" a="1"/>
  <c r="L341" i="42812" s="1"/>
  <c r="M359" i="42812"/>
  <c r="L364" i="42812" a="1"/>
  <c r="L364" i="42812" s="1"/>
  <c r="M365" i="42812"/>
  <c r="L350" i="42812" a="1"/>
  <c r="L350" i="42812" s="1"/>
  <c r="L357" i="42812" a="1"/>
  <c r="L357" i="42812" s="1"/>
  <c r="M338" i="42812"/>
  <c r="L339" i="42812" a="1"/>
  <c r="L339" i="42812" s="1"/>
  <c r="M354" i="42812"/>
  <c r="M362" i="42812"/>
  <c r="L349" i="42812" a="1"/>
  <c r="L349" i="42812" s="1"/>
  <c r="M343" i="42812"/>
  <c r="B336" i="42812"/>
  <c r="M355" i="42812"/>
  <c r="L346" i="42812" a="1"/>
  <c r="L346" i="42812" s="1"/>
  <c r="L337" i="42812" a="1"/>
  <c r="L337" i="42812" s="1"/>
  <c r="M344" i="42812"/>
  <c r="M342" i="42812"/>
  <c r="M339" i="42812"/>
  <c r="M357" i="42812"/>
  <c r="L344" i="42812" a="1"/>
  <c r="L344" i="42812" s="1"/>
  <c r="L355" i="42812" a="1"/>
  <c r="L355" i="42812" s="1"/>
  <c r="L363" i="42812" a="1"/>
  <c r="L363" i="42812" s="1"/>
  <c r="L354" i="42812" a="1"/>
  <c r="L354" i="42812" s="1"/>
  <c r="M363" i="42812"/>
  <c r="M351" i="42812"/>
  <c r="L347" i="42812" a="1"/>
  <c r="L347" i="42812" s="1"/>
  <c r="M347" i="42812"/>
  <c r="L361" i="42812" a="1"/>
  <c r="L361" i="42812" s="1"/>
  <c r="M337" i="42812"/>
  <c r="M348" i="42812"/>
  <c r="L348" i="42812" a="1"/>
  <c r="L348" i="42812" s="1"/>
  <c r="BZ38" i="42812"/>
  <c r="BB53" i="42812"/>
  <c r="EV53" i="42812"/>
  <c r="CF53" i="42812"/>
  <c r="U44" i="42812"/>
  <c r="EP44" i="42812"/>
  <c r="L5" i="42842"/>
  <c r="DN56" i="42812"/>
  <c r="DN58" i="42812" s="1"/>
  <c r="DN59" i="42812" s="1"/>
  <c r="DN57" i="42812"/>
  <c r="CI52" i="42812"/>
  <c r="CH53" i="42812"/>
  <c r="P433" i="42812"/>
  <c r="P488" i="42812"/>
  <c r="P402" i="42812"/>
  <c r="P201" i="42812"/>
  <c r="P619" i="42812"/>
  <c r="P580" i="42812"/>
  <c r="P623" i="42812"/>
  <c r="P601" i="42812"/>
  <c r="P138" i="42812"/>
  <c r="P549" i="42812"/>
  <c r="P532" i="42812"/>
  <c r="P571" i="42812"/>
  <c r="P174" i="42812"/>
  <c r="P61" i="42812"/>
  <c r="P295" i="42812"/>
  <c r="P240" i="42812"/>
  <c r="P185" i="42812"/>
  <c r="P193" i="42812"/>
  <c r="P561" i="42812"/>
  <c r="P252" i="42812"/>
  <c r="P563" i="42812"/>
  <c r="P539" i="42812"/>
  <c r="P303" i="42812"/>
  <c r="P206" i="42812"/>
  <c r="P205" i="42812"/>
  <c r="P455" i="42812"/>
  <c r="P105" i="42812"/>
  <c r="P290" i="42812"/>
  <c r="P118" i="42812"/>
  <c r="P62" i="42812"/>
  <c r="P64" i="42812"/>
  <c r="EP54" i="42812"/>
  <c r="U54" i="42812"/>
  <c r="FA50" i="42812"/>
  <c r="CN50" i="42812"/>
  <c r="AB46" i="42812"/>
  <c r="EQ46" i="42812"/>
  <c r="BI57" i="42812"/>
  <c r="BI56" i="42812"/>
  <c r="BE47" i="42812"/>
  <c r="EW47" i="42812"/>
  <c r="CE48" i="42812"/>
  <c r="FD41" i="42812"/>
  <c r="CX41" i="42812"/>
  <c r="CJ47" i="42812"/>
  <c r="EZ47" i="42812"/>
  <c r="EO57" i="42812"/>
  <c r="EO56" i="42812"/>
  <c r="FC51" i="42812"/>
  <c r="CU51" i="42812"/>
  <c r="EQ39" i="42812"/>
  <c r="AB39" i="42812"/>
  <c r="BD57" i="42812"/>
  <c r="BD56" i="42812"/>
  <c r="P553" i="42812"/>
  <c r="P234" i="42812"/>
  <c r="P284" i="42812"/>
  <c r="ES48" i="42812"/>
  <c r="AT48" i="42812"/>
  <c r="BX38" i="42812"/>
  <c r="FD53" i="42812"/>
  <c r="CX53" i="42812"/>
  <c r="BZ53" i="42812"/>
  <c r="EZ52" i="42812"/>
  <c r="CJ52" i="42812"/>
  <c r="P427" i="42812"/>
  <c r="P68" i="42812"/>
  <c r="L5" i="42836"/>
  <c r="CA52" i="42812"/>
  <c r="P298" i="42812"/>
  <c r="P540" i="42812"/>
  <c r="P134" i="42812"/>
  <c r="FA45" i="42812"/>
  <c r="CN45" i="42812"/>
  <c r="E5" i="42842"/>
  <c r="P518" i="42812"/>
  <c r="P160" i="42812"/>
  <c r="P285" i="42812"/>
  <c r="P454" i="42812"/>
  <c r="P466" i="42812"/>
  <c r="P131" i="42812"/>
  <c r="P484" i="42812"/>
  <c r="P494" i="42812"/>
  <c r="P175" i="42812"/>
  <c r="P243" i="42812"/>
  <c r="P520" i="42812"/>
  <c r="P293" i="42812"/>
  <c r="P269" i="42812"/>
  <c r="P60" i="42812"/>
  <c r="P233" i="42812"/>
  <c r="P209" i="42812"/>
  <c r="P242" i="42812"/>
  <c r="P43" i="42812"/>
  <c r="P274" i="42812"/>
  <c r="P418" i="42812"/>
  <c r="P430" i="42812"/>
  <c r="P478" i="42812"/>
  <c r="P309" i="42812"/>
  <c r="P163" i="42812"/>
  <c r="P111" i="42812"/>
  <c r="P159" i="42812"/>
  <c r="P265" i="42812"/>
  <c r="P304" i="42812"/>
  <c r="P487" i="42812"/>
  <c r="P562" i="42812"/>
  <c r="P567" i="42812"/>
  <c r="P217" i="42812"/>
  <c r="EK56" i="42812"/>
  <c r="EK57" i="42812"/>
  <c r="E5" i="42838"/>
  <c r="BY42" i="42812"/>
  <c r="CE47" i="42812"/>
  <c r="CC55" i="42812"/>
  <c r="CE44" i="42812"/>
  <c r="BJ42" i="42812"/>
  <c r="EX42" i="42812"/>
  <c r="EA56" i="42812"/>
  <c r="EA57" i="42812"/>
  <c r="CC42" i="42812"/>
  <c r="M425" i="42812"/>
  <c r="L398" i="42812" a="1"/>
  <c r="L398" i="42812" s="1"/>
  <c r="L415" i="42812" a="1"/>
  <c r="L415" i="42812" s="1"/>
  <c r="L401" i="42812" a="1"/>
  <c r="L401" i="42812" s="1"/>
  <c r="L422" i="42812" a="1"/>
  <c r="L422" i="42812" s="1"/>
  <c r="L406" i="42812" a="1"/>
  <c r="L406" i="42812" s="1"/>
  <c r="L418" i="42812" a="1"/>
  <c r="L418" i="42812" s="1"/>
  <c r="L421" i="42812" a="1"/>
  <c r="L421" i="42812" s="1"/>
  <c r="M422" i="42812"/>
  <c r="M406" i="42812"/>
  <c r="L408" i="42812" a="1"/>
  <c r="L408" i="42812" s="1"/>
  <c r="M397" i="42812"/>
  <c r="M412" i="42812"/>
  <c r="M407" i="42812"/>
  <c r="L423" i="42812" a="1"/>
  <c r="L423" i="42812" s="1"/>
  <c r="M421" i="42812"/>
  <c r="M399" i="42812"/>
  <c r="M400" i="42812"/>
  <c r="M401" i="42812"/>
  <c r="M423" i="42812"/>
  <c r="L424" i="42812" a="1"/>
  <c r="L424" i="42812" s="1"/>
  <c r="L425" i="42812" a="1"/>
  <c r="L425" i="42812" s="1"/>
  <c r="L416" i="42812" a="1"/>
  <c r="L416" i="42812" s="1"/>
  <c r="M424" i="42812"/>
  <c r="L405" i="42812" a="1"/>
  <c r="L405" i="42812" s="1"/>
  <c r="M420" i="42812"/>
  <c r="L414" i="42812" a="1"/>
  <c r="L414" i="42812" s="1"/>
  <c r="M405" i="42812"/>
  <c r="M414" i="42812"/>
  <c r="M410" i="42812"/>
  <c r="M409" i="42812"/>
  <c r="M408" i="42812"/>
  <c r="L411" i="42812" a="1"/>
  <c r="L411" i="42812" s="1"/>
  <c r="L409" i="42812" a="1"/>
  <c r="L409" i="42812" s="1"/>
  <c r="L402" i="42812" a="1"/>
  <c r="L402" i="42812" s="1"/>
  <c r="L400" i="42812" a="1"/>
  <c r="L400" i="42812" s="1"/>
  <c r="L413" i="42812" a="1"/>
  <c r="L413" i="42812" s="1"/>
  <c r="L403" i="42812" a="1"/>
  <c r="L403" i="42812" s="1"/>
  <c r="M413" i="42812"/>
  <c r="L417" i="42812" a="1"/>
  <c r="L417" i="42812" s="1"/>
  <c r="M416" i="42812"/>
  <c r="L410" i="42812" a="1"/>
  <c r="L410" i="42812" s="1"/>
  <c r="M418" i="42812"/>
  <c r="M402" i="42812"/>
  <c r="M411" i="42812"/>
  <c r="M419" i="42812"/>
  <c r="M403" i="42812"/>
  <c r="L404" i="42812" a="1"/>
  <c r="L404" i="42812" s="1"/>
  <c r="L412" i="42812" a="1"/>
  <c r="L412" i="42812" s="1"/>
  <c r="L420" i="42812" a="1"/>
  <c r="L420" i="42812" s="1"/>
  <c r="M417" i="42812"/>
  <c r="L399" i="42812" a="1"/>
  <c r="L399" i="42812" s="1"/>
  <c r="M398" i="42812"/>
  <c r="L407" i="42812" a="1"/>
  <c r="L407" i="42812" s="1"/>
  <c r="M404" i="42812"/>
  <c r="M415" i="42812"/>
  <c r="L419" i="42812" a="1"/>
  <c r="L419" i="42812" s="1"/>
  <c r="L397" i="42812" a="1"/>
  <c r="L397" i="42812" s="1"/>
  <c r="B396" i="42812"/>
  <c r="DJ56" i="42812"/>
  <c r="DJ57" i="42812"/>
  <c r="CG42" i="42812"/>
  <c r="CG50" i="42812"/>
  <c r="FA47" i="42812"/>
  <c r="CN47" i="42812"/>
  <c r="L5" i="42838"/>
  <c r="CP56" i="42812"/>
  <c r="CP58" i="42812" s="1"/>
  <c r="CP59" i="42812" s="1"/>
  <c r="CP57" i="42812"/>
  <c r="CD42" i="42812"/>
  <c r="P48" i="42812"/>
  <c r="P302" i="42812"/>
  <c r="P268" i="42812"/>
  <c r="P323" i="42812"/>
  <c r="CI51" i="42812"/>
  <c r="P139" i="42812"/>
  <c r="EB56" i="42812"/>
  <c r="EB57" i="42812"/>
  <c r="CI43" i="42812"/>
  <c r="P480" i="42812"/>
  <c r="P133" i="42812"/>
  <c r="P198" i="42812"/>
  <c r="P463" i="42812"/>
  <c r="P586" i="42812"/>
  <c r="P128" i="42812"/>
  <c r="P211" i="42812"/>
  <c r="P91" i="42812"/>
  <c r="P56" i="42812"/>
  <c r="P578" i="42812"/>
  <c r="P278" i="42812"/>
  <c r="P613" i="42812"/>
  <c r="P67" i="42812"/>
  <c r="P69" i="42812"/>
  <c r="P196" i="42812"/>
  <c r="P63" i="42812"/>
  <c r="P453" i="42812"/>
  <c r="P556" i="42812"/>
  <c r="P145" i="42812"/>
  <c r="P591" i="42812"/>
  <c r="P616" i="42812"/>
  <c r="P317" i="42812"/>
  <c r="P124" i="42812"/>
  <c r="P130" i="42812"/>
  <c r="P621" i="42812"/>
  <c r="P332" i="42812"/>
  <c r="P123" i="42812"/>
  <c r="P305" i="42812"/>
  <c r="P188" i="42812"/>
  <c r="P565" i="42812"/>
  <c r="P157" i="42812"/>
  <c r="P110" i="42812"/>
  <c r="P149" i="42812"/>
  <c r="P230" i="42812"/>
  <c r="P55" i="42812"/>
  <c r="CM56" i="42812"/>
  <c r="CM57" i="42812"/>
  <c r="I5" i="42713"/>
  <c r="L5" i="42843"/>
  <c r="BB40" i="42812"/>
  <c r="EV40" i="42812"/>
  <c r="CX47" i="42812"/>
  <c r="FD47" i="42812"/>
  <c r="CH37" i="42812"/>
  <c r="CD47" i="42812"/>
  <c r="AK42" i="42812"/>
  <c r="ER42" i="42812"/>
  <c r="BY46" i="42812"/>
  <c r="BE44" i="42812"/>
  <c r="EW44" i="42812"/>
  <c r="AC56" i="42812"/>
  <c r="AB56" i="42812"/>
  <c r="AB57" i="42812"/>
  <c r="AB36" i="42812"/>
  <c r="J20" i="42790" s="1"/>
  <c r="EQ36" i="42812"/>
  <c r="K20" i="42790" s="1"/>
  <c r="AC57" i="42812"/>
  <c r="AA57" i="42812"/>
  <c r="AA56" i="42812"/>
  <c r="AK50" i="42812"/>
  <c r="ER50" i="42812"/>
  <c r="CH49" i="42812"/>
  <c r="BY55" i="42812"/>
  <c r="CR41" i="42812"/>
  <c r="FB41" i="42812"/>
  <c r="DA57" i="42812"/>
  <c r="DA56" i="42812"/>
  <c r="AW51" i="42812"/>
  <c r="ET51" i="42812"/>
  <c r="P52" i="42812"/>
  <c r="P158" i="42812"/>
  <c r="EX39" i="42812"/>
  <c r="BJ39" i="42812"/>
  <c r="P481" i="42812"/>
  <c r="P560" i="42812"/>
  <c r="P283" i="42812"/>
  <c r="CF54" i="42812"/>
  <c r="P53" i="42812"/>
  <c r="P581" i="42812"/>
  <c r="P307" i="42812"/>
  <c r="CB55" i="42812"/>
  <c r="FA40" i="42812"/>
  <c r="CN40" i="42812"/>
  <c r="P551" i="42812"/>
  <c r="P280" i="42812"/>
  <c r="P122" i="42812"/>
  <c r="P57" i="42812"/>
  <c r="P51" i="42812"/>
  <c r="P262" i="42812"/>
  <c r="P81" i="42812"/>
  <c r="P541" i="42812"/>
  <c r="P244" i="42812"/>
  <c r="P569" i="42812"/>
  <c r="P538" i="42812"/>
  <c r="P321" i="42812"/>
  <c r="P239" i="42812"/>
  <c r="P622" i="42812"/>
  <c r="P89" i="42812"/>
  <c r="P191" i="42812"/>
  <c r="P182" i="42812"/>
  <c r="P495" i="42812"/>
  <c r="P462" i="42812"/>
  <c r="P141" i="42812"/>
  <c r="P266" i="42812"/>
  <c r="P146" i="42812"/>
  <c r="P299" i="42812"/>
  <c r="P460" i="42812"/>
  <c r="P135" i="42812"/>
  <c r="P106" i="42812"/>
  <c r="P471" i="42812"/>
  <c r="P632" i="42812"/>
  <c r="P151" i="42812"/>
  <c r="BZ36" i="42812"/>
  <c r="I5" i="42835"/>
  <c r="L5" i="42837"/>
  <c r="BE40" i="42812"/>
  <c r="EW40" i="42812"/>
  <c r="CH43" i="42812"/>
  <c r="CI50" i="42812"/>
  <c r="BX49" i="42812"/>
  <c r="EV45" i="42812"/>
  <c r="BB45" i="42812"/>
  <c r="AZ46" i="42812"/>
  <c r="EU46" i="42812"/>
  <c r="CF43" i="42812"/>
  <c r="EL56" i="42812"/>
  <c r="EL57" i="42812"/>
  <c r="E5" i="42849"/>
  <c r="CH50" i="42812"/>
  <c r="DE56" i="42812"/>
  <c r="DE57" i="42812"/>
  <c r="M205" i="42812"/>
  <c r="L192" i="42812" a="1"/>
  <c r="L192" i="42812" s="1"/>
  <c r="M211" i="42812"/>
  <c r="L215" i="42812" a="1"/>
  <c r="L215" i="42812" s="1"/>
  <c r="L198" i="42812" a="1"/>
  <c r="L198" i="42812" s="1"/>
  <c r="M203" i="42812"/>
  <c r="M208" i="42812"/>
  <c r="L197" i="42812" a="1"/>
  <c r="L197" i="42812" s="1"/>
  <c r="L193" i="42812" a="1"/>
  <c r="L193" i="42812" s="1"/>
  <c r="M200" i="42812"/>
  <c r="M201" i="42812"/>
  <c r="L212" i="42812" a="1"/>
  <c r="L212" i="42812" s="1"/>
  <c r="M202" i="42812"/>
  <c r="M207" i="42812"/>
  <c r="L213" i="42812" a="1"/>
  <c r="L213" i="42812" s="1"/>
  <c r="M213" i="42812"/>
  <c r="M193" i="42812"/>
  <c r="M204" i="42812"/>
  <c r="L214" i="42812" a="1"/>
  <c r="L214" i="42812" s="1"/>
  <c r="L199" i="42812" a="1"/>
  <c r="L199" i="42812" s="1"/>
  <c r="M206" i="42812"/>
  <c r="M192" i="42812"/>
  <c r="L191" i="42812" a="1"/>
  <c r="L191" i="42812" s="1"/>
  <c r="M196" i="42812"/>
  <c r="L206" i="42812" a="1"/>
  <c r="L206" i="42812" s="1"/>
  <c r="M190" i="42812"/>
  <c r="M215" i="42812"/>
  <c r="M210" i="42812"/>
  <c r="L207" i="42812" a="1"/>
  <c r="L207" i="42812" s="1"/>
  <c r="M197" i="42812"/>
  <c r="M209" i="42812"/>
  <c r="L204" i="42812" a="1"/>
  <c r="L204" i="42812" s="1"/>
  <c r="M188" i="42812"/>
  <c r="B186" i="42812"/>
  <c r="L209" i="42812" a="1"/>
  <c r="L209" i="42812" s="1"/>
  <c r="M187" i="42812"/>
  <c r="M195" i="42812"/>
  <c r="L190" i="42812" a="1"/>
  <c r="L190" i="42812" s="1"/>
  <c r="L211" i="42812" a="1"/>
  <c r="L211" i="42812" s="1"/>
  <c r="M214" i="42812"/>
  <c r="L203" i="42812" a="1"/>
  <c r="L203" i="42812" s="1"/>
  <c r="L187" i="42812" a="1"/>
  <c r="L187" i="42812" s="1"/>
  <c r="M189" i="42812"/>
  <c r="L194" i="42812" a="1"/>
  <c r="L194" i="42812" s="1"/>
  <c r="M212" i="42812"/>
  <c r="L205" i="42812" a="1"/>
  <c r="L205" i="42812" s="1"/>
  <c r="L189" i="42812" a="1"/>
  <c r="L189" i="42812" s="1"/>
  <c r="M198" i="42812"/>
  <c r="L195" i="42812" a="1"/>
  <c r="L195" i="42812" s="1"/>
  <c r="L202" i="42812" a="1"/>
  <c r="L202" i="42812" s="1"/>
  <c r="L201" i="42812" a="1"/>
  <c r="L201" i="42812" s="1"/>
  <c r="L210" i="42812" a="1"/>
  <c r="L210" i="42812" s="1"/>
  <c r="M191" i="42812"/>
  <c r="M194" i="42812"/>
  <c r="L188" i="42812" a="1"/>
  <c r="L188" i="42812" s="1"/>
  <c r="M199" i="42812"/>
  <c r="L196" i="42812" a="1"/>
  <c r="L196" i="42812" s="1"/>
  <c r="L208" i="42812" a="1"/>
  <c r="L208" i="42812" s="1"/>
  <c r="L200" i="42812" a="1"/>
  <c r="L200" i="42812" s="1"/>
  <c r="O5" i="42836"/>
  <c r="BY51" i="42812"/>
  <c r="AJ56" i="42812"/>
  <c r="AJ57" i="42812"/>
  <c r="BZ40" i="42812"/>
  <c r="P71" i="42812"/>
  <c r="AG57" i="42812"/>
  <c r="AG56" i="42812"/>
  <c r="AG58" i="42812" s="1"/>
  <c r="AG59" i="42812" s="1"/>
  <c r="AH57" i="42812"/>
  <c r="AH56" i="42812"/>
  <c r="P503" i="42812"/>
  <c r="P94" i="42812"/>
  <c r="P429" i="42812"/>
  <c r="P83" i="42812"/>
  <c r="FB49" i="42812"/>
  <c r="CR49" i="42812"/>
  <c r="P458" i="42812"/>
  <c r="P325" i="42812"/>
  <c r="CB40" i="42812"/>
  <c r="P457" i="42812"/>
  <c r="P88" i="42812"/>
  <c r="P132" i="42812"/>
  <c r="P475" i="42812"/>
  <c r="P444" i="42812"/>
  <c r="P225" i="42812"/>
  <c r="P310" i="42812"/>
  <c r="P626" i="42812"/>
  <c r="P311" i="42812"/>
  <c r="P84" i="42812"/>
  <c r="P331" i="42812"/>
  <c r="P275" i="42812"/>
  <c r="P505" i="42812"/>
  <c r="P440" i="42812"/>
  <c r="P448" i="42812"/>
  <c r="P180" i="42812"/>
  <c r="P167" i="42812"/>
  <c r="P224" i="42812"/>
  <c r="P253" i="42812"/>
  <c r="P44" i="42812"/>
  <c r="P324" i="42812"/>
  <c r="P617" i="42812"/>
  <c r="P117" i="42812"/>
  <c r="P436" i="42812"/>
  <c r="P140" i="42812"/>
  <c r="P635" i="42812"/>
  <c r="P312" i="42812"/>
  <c r="P251" i="42812"/>
  <c r="P95" i="42812"/>
  <c r="P247" i="42812"/>
  <c r="P86" i="42812"/>
  <c r="P490" i="42812"/>
  <c r="FC50" i="42812"/>
  <c r="CU50" i="42812"/>
  <c r="E5" i="42845"/>
  <c r="EQ42" i="42812"/>
  <c r="AB42" i="42812"/>
  <c r="BB39" i="42812"/>
  <c r="EV39" i="42812"/>
  <c r="CU44" i="42812"/>
  <c r="FC44" i="42812"/>
  <c r="BJ45" i="42812"/>
  <c r="EX45" i="42812"/>
  <c r="O5" i="42849"/>
  <c r="AZ39" i="42812"/>
  <c r="EU39" i="42812"/>
  <c r="BZ49" i="42812"/>
  <c r="AB48" i="42812"/>
  <c r="EQ48" i="42812"/>
  <c r="BX42" i="42812"/>
  <c r="CA45" i="42812"/>
  <c r="CD36" i="42812"/>
  <c r="CH54" i="42812"/>
  <c r="ET48" i="42812"/>
  <c r="AW48" i="42812"/>
  <c r="CI47" i="42812"/>
  <c r="ES44" i="42812"/>
  <c r="AT44" i="42812"/>
  <c r="CI48" i="42812"/>
  <c r="L5" i="42850"/>
  <c r="CF44" i="42812"/>
  <c r="BY45" i="42812"/>
  <c r="CX44" i="42812"/>
  <c r="FD44" i="42812"/>
  <c r="FA42" i="42812"/>
  <c r="CN42" i="42812"/>
  <c r="EJ57" i="42812"/>
  <c r="EJ56" i="42812"/>
  <c r="EJ58" i="42812" s="1"/>
  <c r="EJ59" i="42812" s="1"/>
  <c r="CW57" i="42812"/>
  <c r="CW56" i="42812"/>
  <c r="ER52" i="42812"/>
  <c r="AK52" i="42812"/>
  <c r="P250" i="42812"/>
  <c r="P473" i="42812"/>
  <c r="P112" i="42812"/>
  <c r="CA36" i="42812"/>
  <c r="P267" i="42812"/>
  <c r="AW53" i="42812"/>
  <c r="ET53" i="42812"/>
  <c r="P232" i="42812"/>
  <c r="P537" i="42812"/>
  <c r="P115" i="42812"/>
  <c r="P109" i="42812"/>
  <c r="P101" i="42812"/>
  <c r="P579" i="42812"/>
  <c r="P236" i="42812"/>
  <c r="P479" i="42812"/>
  <c r="P172" i="42812"/>
  <c r="P257" i="42812"/>
  <c r="P322" i="42812"/>
  <c r="P482" i="42812"/>
  <c r="P483" i="42812"/>
  <c r="P618" i="42812"/>
  <c r="P223" i="42812"/>
  <c r="P263" i="42812"/>
  <c r="P599" i="42812"/>
  <c r="P272" i="42812"/>
  <c r="P506" i="42812"/>
  <c r="P447" i="42812"/>
  <c r="P39" i="42812"/>
  <c r="P542" i="42812"/>
  <c r="P583" i="42812"/>
  <c r="P301" i="42812"/>
  <c r="P550" i="42812"/>
  <c r="P574" i="42812"/>
  <c r="EW45" i="42812"/>
  <c r="BE45" i="42812"/>
  <c r="CH51" i="42812"/>
  <c r="CG54" i="42812"/>
  <c r="AB53" i="42812"/>
  <c r="EQ53" i="42812"/>
  <c r="CG36" i="42812"/>
  <c r="EW53" i="42812"/>
  <c r="BE53" i="42812"/>
  <c r="FB50" i="42812"/>
  <c r="CR50" i="42812"/>
  <c r="AT47" i="42812"/>
  <c r="ES47" i="42812"/>
  <c r="I5" i="42842"/>
  <c r="BX50" i="42812"/>
  <c r="CU38" i="42812"/>
  <c r="FC38" i="42812"/>
  <c r="DR56" i="42812"/>
  <c r="DR58" i="42812" s="1"/>
  <c r="DR59" i="42812" s="1"/>
  <c r="DR57" i="42812"/>
  <c r="CA43" i="42812"/>
  <c r="E5" i="42848"/>
  <c r="DQ57" i="42812"/>
  <c r="DQ56" i="42812"/>
  <c r="EX48" i="42812"/>
  <c r="BJ48" i="42812"/>
  <c r="P313" i="42812"/>
  <c r="P148" i="42812"/>
  <c r="P300" i="42812"/>
  <c r="CH47" i="42812"/>
  <c r="I5" i="42848"/>
  <c r="P577" i="42812"/>
  <c r="P177" i="42812"/>
  <c r="CC37" i="42812"/>
  <c r="CJ37" i="42812"/>
  <c r="EZ37" i="42812"/>
  <c r="P54" i="42812"/>
  <c r="P612" i="42812"/>
  <c r="P164" i="42812"/>
  <c r="W57" i="42812"/>
  <c r="W56" i="42812"/>
  <c r="AZ43" i="42812"/>
  <c r="EU43" i="42812"/>
  <c r="P431" i="42812"/>
  <c r="P594" i="42812"/>
  <c r="P589" i="42812"/>
  <c r="P286" i="42812"/>
  <c r="P287" i="42812"/>
  <c r="P593" i="42812"/>
  <c r="P183" i="42812"/>
  <c r="P162" i="42812"/>
  <c r="P555" i="42812"/>
  <c r="P607" i="42812"/>
  <c r="P328" i="42812"/>
  <c r="P439" i="42812"/>
  <c r="P255" i="42812"/>
  <c r="P499" i="42812"/>
  <c r="P536" i="42812"/>
  <c r="P73" i="42812"/>
  <c r="P129" i="42812"/>
  <c r="P445" i="42812"/>
  <c r="P161" i="42812"/>
  <c r="P496" i="42812"/>
  <c r="P314" i="42812"/>
  <c r="P330" i="42812"/>
  <c r="P459" i="42812"/>
  <c r="P273" i="42812"/>
  <c r="P264" i="42812"/>
  <c r="P98" i="42812"/>
  <c r="P552" i="42812"/>
  <c r="P472" i="42812"/>
  <c r="P432" i="42812"/>
  <c r="P289" i="42812"/>
  <c r="FD48" i="42812"/>
  <c r="CX48" i="42812"/>
  <c r="AT39" i="42812"/>
  <c r="ES39" i="42812"/>
  <c r="BX51" i="42812"/>
  <c r="EQ44" i="42812"/>
  <c r="AB44" i="42812"/>
  <c r="BY54" i="42812"/>
  <c r="L5" i="42840"/>
  <c r="FB44" i="42812"/>
  <c r="CR44" i="42812"/>
  <c r="CR55" i="42812"/>
  <c r="FB55" i="42812"/>
  <c r="AZ37" i="42812"/>
  <c r="EU37" i="42812"/>
  <c r="BB48" i="42812"/>
  <c r="EV48" i="42812"/>
  <c r="EX44" i="42812"/>
  <c r="BJ44" i="42812"/>
  <c r="CI46" i="42812"/>
  <c r="I5" i="42838"/>
  <c r="AB41" i="42812"/>
  <c r="EQ41" i="42812"/>
  <c r="BZ55" i="42812"/>
  <c r="FB38" i="42812"/>
  <c r="CR38" i="42812"/>
  <c r="DP57" i="42812"/>
  <c r="DP56" i="42812"/>
  <c r="CC53" i="42812"/>
  <c r="BZ43" i="42812"/>
  <c r="O5" i="42847"/>
  <c r="BG57" i="42812"/>
  <c r="BG56" i="42812"/>
  <c r="ET46" i="42812"/>
  <c r="AW46" i="42812"/>
  <c r="CG52" i="42812"/>
  <c r="P512" i="42812"/>
  <c r="P443" i="42812"/>
  <c r="P590" i="42812"/>
  <c r="P564" i="42812"/>
  <c r="P228" i="42812"/>
  <c r="DH56" i="42812"/>
  <c r="DH58" i="42812" s="1"/>
  <c r="DH59" i="42812" s="1"/>
  <c r="DH57" i="42812"/>
  <c r="BZ46" i="42812"/>
  <c r="EZ54" i="42812"/>
  <c r="CJ54" i="42812"/>
  <c r="EV46" i="42812"/>
  <c r="BB46" i="42812"/>
  <c r="ET38" i="42812"/>
  <c r="AW38" i="42812"/>
  <c r="O5" i="42843"/>
  <c r="P600" i="42812"/>
  <c r="P38" i="42812"/>
  <c r="P308" i="42812"/>
  <c r="P504" i="42812"/>
  <c r="P116" i="42812"/>
  <c r="P608" i="42812"/>
  <c r="P461" i="42812"/>
  <c r="P611" i="42812"/>
  <c r="P144" i="42812"/>
  <c r="P513" i="42812"/>
  <c r="P107" i="42812"/>
  <c r="P501" i="42812"/>
  <c r="P100" i="42812"/>
  <c r="P221" i="42812"/>
  <c r="P334" i="42812"/>
  <c r="P218" i="42812"/>
  <c r="P620" i="42812"/>
  <c r="P170" i="42812"/>
  <c r="P42" i="42812"/>
  <c r="P602" i="42812"/>
  <c r="P572" i="42812"/>
  <c r="P168" i="42812"/>
  <c r="P97" i="42812"/>
  <c r="P46" i="42812"/>
  <c r="P249" i="42812"/>
  <c r="P477" i="42812"/>
  <c r="P271" i="42812"/>
  <c r="P491" i="42812"/>
  <c r="EP46" i="42812"/>
  <c r="U46" i="42812"/>
  <c r="CB46" i="42812"/>
  <c r="BO57" i="42812"/>
  <c r="BO56" i="42812"/>
  <c r="AK57" i="42812"/>
  <c r="AK36" i="42812"/>
  <c r="J21" i="42790" s="1"/>
  <c r="ER36" i="42812"/>
  <c r="K21" i="42790" s="1"/>
  <c r="AK56" i="42812"/>
  <c r="CE49" i="42812"/>
  <c r="DS56" i="42812"/>
  <c r="DS57" i="42812"/>
  <c r="BX44" i="42812"/>
  <c r="AB38" i="42812"/>
  <c r="EQ38" i="42812"/>
  <c r="BE43" i="42812"/>
  <c r="EW43" i="42812"/>
  <c r="BX47" i="42812"/>
  <c r="CJ57" i="42812"/>
  <c r="EZ36" i="42812"/>
  <c r="K29" i="42790" s="1"/>
  <c r="CJ36" i="42812"/>
  <c r="J29" i="42790" s="1"/>
  <c r="CJ56" i="42812"/>
  <c r="CJ58" i="42812" s="1"/>
  <c r="CJ59" i="42812" s="1"/>
  <c r="ER43" i="42812"/>
  <c r="AK43" i="42812"/>
  <c r="AZ36" i="42812"/>
  <c r="AZ57" i="42812"/>
  <c r="EU36" i="42812"/>
  <c r="K24" i="42790" s="1"/>
  <c r="AZ56" i="42812"/>
  <c r="BA56" i="42812"/>
  <c r="BA57" i="42812"/>
  <c r="CC44" i="42812"/>
  <c r="EV52" i="42812"/>
  <c r="BB52" i="42812"/>
  <c r="CF47" i="42812"/>
  <c r="O5" i="42851"/>
  <c r="P631" i="42812"/>
  <c r="P90" i="42812"/>
  <c r="P609" i="42812"/>
  <c r="CG41" i="42812"/>
  <c r="P229" i="42812"/>
  <c r="P492" i="42812"/>
  <c r="AI56" i="42812"/>
  <c r="AI57" i="42812"/>
  <c r="I5" i="42833"/>
  <c r="P544" i="42812"/>
  <c r="P45" i="42812"/>
  <c r="P533" i="42812"/>
  <c r="DX56" i="42812"/>
  <c r="DX57" i="42812"/>
  <c r="P119" i="42812"/>
  <c r="P245" i="42812"/>
  <c r="P227" i="42812"/>
  <c r="P582" i="42812"/>
  <c r="P142" i="42812"/>
  <c r="P41" i="42812"/>
  <c r="P277" i="42812"/>
  <c r="P615" i="42812"/>
  <c r="P127" i="42812"/>
  <c r="P511" i="42812"/>
  <c r="P296" i="42812"/>
  <c r="P102" i="42812"/>
  <c r="P136" i="42812"/>
  <c r="P629" i="42812"/>
  <c r="P92" i="42812"/>
  <c r="P530" i="42812"/>
  <c r="P49" i="42812"/>
  <c r="P222" i="42812"/>
  <c r="P281" i="42812"/>
  <c r="P184" i="42812"/>
  <c r="P523" i="42812"/>
  <c r="P108" i="42812"/>
  <c r="P557" i="42812"/>
  <c r="P468" i="42812"/>
  <c r="P179" i="42812"/>
  <c r="P522" i="42812"/>
  <c r="P524" i="42812"/>
  <c r="P143" i="42812"/>
  <c r="E5" i="42841"/>
  <c r="AT40" i="42812"/>
  <c r="ES40" i="42812"/>
  <c r="CE52" i="42812"/>
  <c r="L551" i="42812" a="1"/>
  <c r="L551" i="42812" s="1"/>
  <c r="L575" i="42812" a="1"/>
  <c r="L575" i="42812" s="1"/>
  <c r="M561" i="42812"/>
  <c r="L564" i="42812" a="1"/>
  <c r="L564" i="42812" s="1"/>
  <c r="M548" i="42812"/>
  <c r="L563" i="42812" a="1"/>
  <c r="L563" i="42812" s="1"/>
  <c r="M562" i="42812"/>
  <c r="M569" i="42812"/>
  <c r="L572" i="42812" a="1"/>
  <c r="L572" i="42812" s="1"/>
  <c r="M560" i="42812"/>
  <c r="M550" i="42812"/>
  <c r="M570" i="42812"/>
  <c r="M555" i="42812"/>
  <c r="M563" i="42812"/>
  <c r="L561" i="42812" a="1"/>
  <c r="L561" i="42812" s="1"/>
  <c r="L574" i="42812" a="1"/>
  <c r="L574" i="42812" s="1"/>
  <c r="L548" i="42812" a="1"/>
  <c r="L548" i="42812" s="1"/>
  <c r="L560" i="42812" a="1"/>
  <c r="L560" i="42812" s="1"/>
  <c r="L562" i="42812" a="1"/>
  <c r="L562" i="42812" s="1"/>
  <c r="L571" i="42812" a="1"/>
  <c r="L571" i="42812" s="1"/>
  <c r="M572" i="42812"/>
  <c r="L568" i="42812" a="1"/>
  <c r="L568" i="42812" s="1"/>
  <c r="L565" i="42812" a="1"/>
  <c r="L565" i="42812" s="1"/>
  <c r="L553" i="42812" a="1"/>
  <c r="L553" i="42812" s="1"/>
  <c r="L552" i="42812" a="1"/>
  <c r="L552" i="42812" s="1"/>
  <c r="L554" i="42812" a="1"/>
  <c r="L554" i="42812" s="1"/>
  <c r="L566" i="42812" a="1"/>
  <c r="L566" i="42812" s="1"/>
  <c r="L558" i="42812" a="1"/>
  <c r="L558" i="42812" s="1"/>
  <c r="M567" i="42812"/>
  <c r="M557" i="42812"/>
  <c r="L573" i="42812" a="1"/>
  <c r="L573" i="42812" s="1"/>
  <c r="M552" i="42812"/>
  <c r="M549" i="42812"/>
  <c r="L569" i="42812" a="1"/>
  <c r="L569" i="42812" s="1"/>
  <c r="L567" i="42812" a="1"/>
  <c r="L567" i="42812" s="1"/>
  <c r="L557" i="42812" a="1"/>
  <c r="L557" i="42812" s="1"/>
  <c r="L570" i="42812" a="1"/>
  <c r="L570" i="42812" s="1"/>
  <c r="M559" i="42812"/>
  <c r="M558" i="42812"/>
  <c r="M564" i="42812"/>
  <c r="M556" i="42812"/>
  <c r="M565" i="42812"/>
  <c r="L549" i="42812" a="1"/>
  <c r="L549" i="42812" s="1"/>
  <c r="B546" i="42812"/>
  <c r="M575" i="42812"/>
  <c r="M547" i="42812"/>
  <c r="L550" i="42812" a="1"/>
  <c r="L550" i="42812" s="1"/>
  <c r="M551" i="42812"/>
  <c r="L559" i="42812" a="1"/>
  <c r="L559" i="42812" s="1"/>
  <c r="M566" i="42812"/>
  <c r="M571" i="42812"/>
  <c r="M568" i="42812"/>
  <c r="L556" i="42812" a="1"/>
  <c r="L556" i="42812" s="1"/>
  <c r="M573" i="42812"/>
  <c r="M574" i="42812"/>
  <c r="L555" i="42812" a="1"/>
  <c r="L555" i="42812" s="1"/>
  <c r="M553" i="42812"/>
  <c r="L547" i="42812" a="1"/>
  <c r="L547" i="42812" s="1"/>
  <c r="M554" i="42812"/>
  <c r="BZ44" i="42812"/>
  <c r="CA37" i="42812"/>
  <c r="BB47" i="42812"/>
  <c r="EV47" i="42812"/>
  <c r="CI55" i="42812"/>
  <c r="CC50" i="42812"/>
  <c r="I5" i="42849"/>
  <c r="FC39" i="42812"/>
  <c r="CU39" i="42812"/>
  <c r="EX36" i="42812"/>
  <c r="K27" i="42790" s="1"/>
  <c r="BK57" i="42812"/>
  <c r="BJ36" i="42812"/>
  <c r="J27" i="42790" s="1"/>
  <c r="BK56" i="42812"/>
  <c r="BJ57" i="42812"/>
  <c r="BJ56" i="42812"/>
  <c r="AZ55" i="42812"/>
  <c r="EU55" i="42812"/>
  <c r="U42" i="42812"/>
  <c r="EP42" i="42812"/>
  <c r="E5" i="42844"/>
  <c r="CE40" i="42812"/>
  <c r="CC54" i="42812"/>
  <c r="BZ48" i="42812"/>
  <c r="EX41" i="42812"/>
  <c r="BJ41" i="42812"/>
  <c r="P452" i="42812"/>
  <c r="P270" i="42812"/>
  <c r="CD41" i="42812"/>
  <c r="DF57" i="42812"/>
  <c r="DF56" i="42812"/>
  <c r="P93" i="42812"/>
  <c r="P72" i="42812"/>
  <c r="CF52" i="42812"/>
  <c r="P80" i="42812"/>
  <c r="P604" i="42812"/>
  <c r="P467" i="42812"/>
  <c r="CD39" i="42812"/>
  <c r="EQ54" i="42812"/>
  <c r="AB54" i="42812"/>
  <c r="P248" i="42812"/>
  <c r="P178" i="42812"/>
  <c r="P113" i="42812"/>
  <c r="P633" i="42812"/>
  <c r="P510" i="42812"/>
  <c r="P153" i="42812"/>
  <c r="P226" i="42812"/>
  <c r="P137" i="42812"/>
  <c r="P451" i="42812"/>
  <c r="P588" i="42812"/>
  <c r="P59" i="42812"/>
  <c r="P152" i="42812"/>
  <c r="P597" i="42812"/>
  <c r="P592" i="42812"/>
  <c r="P258" i="42812"/>
  <c r="P508" i="42812"/>
  <c r="P435" i="42812"/>
  <c r="P489" i="42812"/>
  <c r="P535" i="42812"/>
  <c r="P147" i="42812"/>
  <c r="P529" i="42812"/>
  <c r="P502" i="42812"/>
  <c r="P485" i="42812"/>
  <c r="P173" i="42812"/>
  <c r="P154" i="42812"/>
  <c r="P521" i="42812"/>
  <c r="P630" i="42812"/>
  <c r="P315" i="42812"/>
  <c r="P329" i="42812"/>
  <c r="P120" i="42812"/>
  <c r="CE53" i="42812"/>
  <c r="AW49" i="42812"/>
  <c r="ET49" i="42812"/>
  <c r="EZ46" i="42812"/>
  <c r="CJ46" i="42812"/>
  <c r="E5" i="42847"/>
  <c r="AK54" i="42812"/>
  <c r="ER54" i="42812"/>
  <c r="BJ51" i="42812"/>
  <c r="EX51" i="42812"/>
  <c r="DY56" i="42812"/>
  <c r="DY57" i="42812"/>
  <c r="CE51" i="42812"/>
  <c r="CF42" i="42812"/>
  <c r="CA44" i="42812"/>
  <c r="BB50" i="42812"/>
  <c r="EV50" i="42812"/>
  <c r="O5" i="42838"/>
  <c r="O5" i="42837"/>
  <c r="CG47" i="42812"/>
  <c r="BX52" i="42812"/>
  <c r="I5" i="42850"/>
  <c r="I5" i="42843"/>
  <c r="EX38" i="42812"/>
  <c r="BJ38" i="42812"/>
  <c r="U41" i="42812"/>
  <c r="EP41" i="42812"/>
  <c r="FB42" i="42812"/>
  <c r="CR42" i="42812"/>
  <c r="CG43" i="42812"/>
  <c r="EU50" i="42812"/>
  <c r="AZ50" i="42812"/>
  <c r="P605" i="42812"/>
  <c r="P603" i="42812"/>
  <c r="P598" i="42812"/>
  <c r="P256" i="42812"/>
  <c r="P76" i="42812"/>
  <c r="P171" i="42812"/>
  <c r="L5" i="42841"/>
  <c r="L5" i="42833"/>
  <c r="ER47" i="42812"/>
  <c r="AK47" i="42812"/>
  <c r="P327" i="42812"/>
  <c r="P37" i="42812"/>
  <c r="P335" i="42812"/>
  <c r="P450" i="42812"/>
  <c r="P261" i="42812"/>
  <c r="P434" i="42812"/>
  <c r="P235" i="42812"/>
  <c r="P176" i="42812"/>
  <c r="P333" i="42812"/>
  <c r="P441" i="42812"/>
  <c r="P70" i="42812"/>
  <c r="P65" i="42812"/>
  <c r="P442" i="42812"/>
  <c r="P219" i="42812"/>
  <c r="P282" i="42812"/>
  <c r="P545" i="42812"/>
  <c r="P79" i="42812"/>
  <c r="P155" i="42812"/>
  <c r="P428" i="42812"/>
  <c r="P446" i="42812"/>
  <c r="P292" i="42812"/>
  <c r="P288" i="42812"/>
  <c r="P181" i="42812"/>
  <c r="P526" i="42812"/>
  <c r="P254" i="42812"/>
  <c r="P241" i="42812"/>
  <c r="P587" i="42812"/>
  <c r="P500" i="42812"/>
  <c r="P297" i="42812"/>
  <c r="P474" i="42812"/>
  <c r="FA43" i="42812"/>
  <c r="CN43" i="42812"/>
  <c r="U56" i="42812"/>
  <c r="EP36" i="42812"/>
  <c r="K19" i="42790" s="1"/>
  <c r="U36" i="42812"/>
  <c r="U57" i="42812"/>
  <c r="V57" i="42812"/>
  <c r="V56" i="42812"/>
  <c r="U47" i="42812"/>
  <c r="EP47" i="42812"/>
  <c r="CG48" i="42812"/>
  <c r="CR37" i="42812"/>
  <c r="FB37" i="42812"/>
  <c r="CI42" i="42812"/>
  <c r="CC47" i="42812"/>
  <c r="E5" i="42850"/>
  <c r="CJ41" i="42812"/>
  <c r="EZ41" i="42812"/>
  <c r="EZ51" i="42812"/>
  <c r="CJ51" i="42812"/>
  <c r="EU51" i="42812"/>
  <c r="AZ51" i="42812"/>
  <c r="EZ38" i="42812"/>
  <c r="CJ38" i="42812"/>
  <c r="M596" i="42812"/>
  <c r="M579" i="42812"/>
  <c r="L581" i="42812" a="1"/>
  <c r="L581" i="42812" s="1"/>
  <c r="L591" i="42812" a="1"/>
  <c r="L591" i="42812" s="1"/>
  <c r="L600" i="42812" a="1"/>
  <c r="L600" i="42812" s="1"/>
  <c r="M603" i="42812"/>
  <c r="L597" i="42812" a="1"/>
  <c r="L597" i="42812" s="1"/>
  <c r="L585" i="42812" a="1"/>
  <c r="L585" i="42812" s="1"/>
  <c r="M580" i="42812"/>
  <c r="M578" i="42812"/>
  <c r="M594" i="42812"/>
  <c r="L595" i="42812" a="1"/>
  <c r="L595" i="42812" s="1"/>
  <c r="L604" i="42812" a="1"/>
  <c r="L604" i="42812" s="1"/>
  <c r="M584" i="42812"/>
  <c r="M587" i="42812"/>
  <c r="M605" i="42812"/>
  <c r="L584" i="42812" a="1"/>
  <c r="L584" i="42812" s="1"/>
  <c r="L593" i="42812" a="1"/>
  <c r="L593" i="42812" s="1"/>
  <c r="M581" i="42812"/>
  <c r="M585" i="42812"/>
  <c r="M590" i="42812"/>
  <c r="L578" i="42812" a="1"/>
  <c r="L578" i="42812" s="1"/>
  <c r="M582" i="42812"/>
  <c r="L579" i="42812" a="1"/>
  <c r="L579" i="42812" s="1"/>
  <c r="L577" i="42812" a="1"/>
  <c r="L577" i="42812" s="1"/>
  <c r="L599" i="42812" a="1"/>
  <c r="L599" i="42812" s="1"/>
  <c r="L603" i="42812" a="1"/>
  <c r="L603" i="42812" s="1"/>
  <c r="L601" i="42812" a="1"/>
  <c r="L601" i="42812" s="1"/>
  <c r="M586" i="42812"/>
  <c r="M591" i="42812"/>
  <c r="L598" i="42812" a="1"/>
  <c r="L598" i="42812" s="1"/>
  <c r="M588" i="42812"/>
  <c r="M602" i="42812"/>
  <c r="L590" i="42812" a="1"/>
  <c r="L590" i="42812" s="1"/>
  <c r="M595" i="42812"/>
  <c r="M593" i="42812"/>
  <c r="L583" i="42812" a="1"/>
  <c r="L583" i="42812" s="1"/>
  <c r="M583" i="42812"/>
  <c r="L594" i="42812" a="1"/>
  <c r="L594" i="42812" s="1"/>
  <c r="B576" i="42812"/>
  <c r="L602" i="42812" a="1"/>
  <c r="L602" i="42812" s="1"/>
  <c r="L588" i="42812" a="1"/>
  <c r="L588" i="42812" s="1"/>
  <c r="M597" i="42812"/>
  <c r="M592" i="42812"/>
  <c r="L587" i="42812" a="1"/>
  <c r="L587" i="42812" s="1"/>
  <c r="L592" i="42812" a="1"/>
  <c r="L592" i="42812" s="1"/>
  <c r="L605" i="42812" a="1"/>
  <c r="L605" i="42812" s="1"/>
  <c r="L596" i="42812" a="1"/>
  <c r="L596" i="42812" s="1"/>
  <c r="M577" i="42812"/>
  <c r="M600" i="42812"/>
  <c r="M601" i="42812"/>
  <c r="M604" i="42812"/>
  <c r="M599" i="42812"/>
  <c r="M598" i="42812"/>
  <c r="M589" i="42812"/>
  <c r="L582" i="42812" a="1"/>
  <c r="L582" i="42812" s="1"/>
  <c r="L580" i="42812" a="1"/>
  <c r="L580" i="42812" s="1"/>
  <c r="L589" i="42812" a="1"/>
  <c r="L589" i="42812" s="1"/>
  <c r="L586" i="42812" a="1"/>
  <c r="L586" i="42812" s="1"/>
  <c r="BX46" i="42812"/>
  <c r="CF37" i="42812"/>
  <c r="P527" i="42812"/>
  <c r="BX39" i="42812"/>
  <c r="O5" i="42835"/>
  <c r="P534" i="42812"/>
  <c r="P627" i="42812"/>
  <c r="P291" i="42812"/>
  <c r="CB43" i="42812"/>
  <c r="CA39" i="42812"/>
  <c r="AO56" i="42812"/>
  <c r="AO57" i="42812"/>
  <c r="AT42" i="42812"/>
  <c r="ES42" i="42812"/>
  <c r="P470" i="42812"/>
  <c r="CR48" i="42812"/>
  <c r="FB48" i="42812"/>
  <c r="CG46" i="42812"/>
  <c r="CB41" i="42812"/>
  <c r="P326" i="42812"/>
  <c r="P47" i="42812"/>
  <c r="P150" i="42812"/>
  <c r="P469" i="42812"/>
  <c r="P99" i="42812"/>
  <c r="P437" i="42812"/>
  <c r="P87" i="42812"/>
  <c r="P58" i="42812"/>
  <c r="P238" i="42812"/>
  <c r="P231" i="42812"/>
  <c r="P121" i="42812"/>
  <c r="P525" i="42812"/>
  <c r="P125" i="42812"/>
  <c r="P259" i="42812"/>
  <c r="P165" i="42812"/>
  <c r="P634" i="42812"/>
  <c r="P320" i="42812"/>
  <c r="P528" i="42812"/>
  <c r="P517" i="42812"/>
  <c r="P294" i="42812"/>
  <c r="P624" i="42812"/>
  <c r="P610" i="42812"/>
  <c r="P169" i="42812"/>
  <c r="BN56" i="42812"/>
  <c r="BN57" i="42812"/>
  <c r="L5" i="42713"/>
  <c r="CH39" i="42812"/>
  <c r="BE39" i="42812"/>
  <c r="EW39" i="42812"/>
  <c r="EF57" i="42812"/>
  <c r="EF56" i="42812"/>
  <c r="EF58" i="42812" s="1"/>
  <c r="EF59" i="42812" s="1"/>
  <c r="AK55" i="42812"/>
  <c r="ER55" i="42812"/>
  <c r="BY48" i="42812"/>
  <c r="AK39" i="42812"/>
  <c r="ER39" i="42812"/>
  <c r="BM57" i="42812"/>
  <c r="BM56" i="42812"/>
  <c r="CX46" i="42812"/>
  <c r="FD46" i="42812"/>
  <c r="BX36" i="42812"/>
  <c r="EX37" i="42812"/>
  <c r="BJ37" i="42812"/>
  <c r="CH45" i="42812"/>
  <c r="FD49" i="42812"/>
  <c r="CX49" i="42812"/>
  <c r="ED57" i="42812"/>
  <c r="ED56" i="42812"/>
  <c r="O5" i="42852"/>
  <c r="BY37" i="42812"/>
  <c r="CI45" i="42812"/>
  <c r="FB53" i="42812"/>
  <c r="CR53" i="42812"/>
  <c r="CF40" i="42812"/>
  <c r="EP43" i="42812"/>
  <c r="U43" i="42812"/>
  <c r="AK48" i="42812"/>
  <c r="ER48" i="42812"/>
  <c r="DG57" i="42812"/>
  <c r="DG56" i="42812"/>
  <c r="AT55" i="42812"/>
  <c r="ES55" i="42812"/>
  <c r="CA42" i="42812"/>
  <c r="FB47" i="42812"/>
  <c r="CR47" i="42812"/>
  <c r="ES46" i="42812"/>
  <c r="AT46" i="42812"/>
  <c r="AW43" i="42812"/>
  <c r="ET43" i="42812"/>
  <c r="CF45" i="42812"/>
  <c r="CB49" i="42812"/>
  <c r="AW50" i="42812"/>
  <c r="ET50" i="42812"/>
  <c r="FA46" i="42812"/>
  <c r="CN46" i="42812"/>
  <c r="EW52" i="42812"/>
  <c r="BE52" i="42812"/>
  <c r="BP57" i="42812"/>
  <c r="BP56" i="42812"/>
  <c r="BP58" i="42812" s="1"/>
  <c r="BP59" i="42812" s="1"/>
  <c r="ET47" i="42812"/>
  <c r="AW47" i="42812"/>
  <c r="BY41" i="42812"/>
  <c r="CB50" i="42812"/>
  <c r="I5" i="42845"/>
  <c r="CA40" i="42812"/>
  <c r="M109" i="42812"/>
  <c r="M98" i="42812"/>
  <c r="M99" i="42812"/>
  <c r="L108" i="42812" a="1"/>
  <c r="L108" i="42812" s="1"/>
  <c r="M114" i="42812"/>
  <c r="L123" i="42812" a="1"/>
  <c r="L123" i="42812" s="1"/>
  <c r="L109" i="42812" a="1"/>
  <c r="L109" i="42812" s="1"/>
  <c r="L107" i="42812" a="1"/>
  <c r="L107" i="42812" s="1"/>
  <c r="M120" i="42812"/>
  <c r="M108" i="42812"/>
  <c r="L122" i="42812" a="1"/>
  <c r="L122" i="42812" s="1"/>
  <c r="M97" i="42812"/>
  <c r="M113" i="42812"/>
  <c r="L98" i="42812" a="1"/>
  <c r="L98" i="42812" s="1"/>
  <c r="L110" i="42812" a="1"/>
  <c r="L110" i="42812" s="1"/>
  <c r="B96" i="42812"/>
  <c r="M112" i="42812"/>
  <c r="M122" i="42812"/>
  <c r="L99" i="42812" a="1"/>
  <c r="L99" i="42812" s="1"/>
  <c r="M100" i="42812"/>
  <c r="L113" i="42812" a="1"/>
  <c r="L113" i="42812" s="1"/>
  <c r="M115" i="42812"/>
  <c r="M123" i="42812"/>
  <c r="L124" i="42812" a="1"/>
  <c r="L124" i="42812" s="1"/>
  <c r="L112" i="42812" a="1"/>
  <c r="L112" i="42812" s="1"/>
  <c r="L103" i="42812" a="1"/>
  <c r="L103" i="42812" s="1"/>
  <c r="M116" i="42812"/>
  <c r="M101" i="42812"/>
  <c r="M117" i="42812"/>
  <c r="L102" i="42812" a="1"/>
  <c r="L102" i="42812" s="1"/>
  <c r="L121" i="42812" a="1"/>
  <c r="L121" i="42812" s="1"/>
  <c r="M125" i="42812"/>
  <c r="L116" i="42812" a="1"/>
  <c r="L116" i="42812" s="1"/>
  <c r="L115" i="42812" a="1"/>
  <c r="L115" i="42812" s="1"/>
  <c r="M110" i="42812"/>
  <c r="L100" i="42812" a="1"/>
  <c r="L100" i="42812" s="1"/>
  <c r="L117" i="42812" a="1"/>
  <c r="L117" i="42812" s="1"/>
  <c r="L119" i="42812" a="1"/>
  <c r="L119" i="42812" s="1"/>
  <c r="M103" i="42812"/>
  <c r="M124" i="42812"/>
  <c r="L120" i="42812" a="1"/>
  <c r="L120" i="42812" s="1"/>
  <c r="M102" i="42812"/>
  <c r="M121" i="42812"/>
  <c r="M105" i="42812"/>
  <c r="L101" i="42812" a="1"/>
  <c r="L101" i="42812" s="1"/>
  <c r="M119" i="42812"/>
  <c r="L114" i="42812" a="1"/>
  <c r="L114" i="42812" s="1"/>
  <c r="L104" i="42812" a="1"/>
  <c r="L104" i="42812" s="1"/>
  <c r="L125" i="42812" a="1"/>
  <c r="L125" i="42812" s="1"/>
  <c r="L106" i="42812" a="1"/>
  <c r="L106" i="42812" s="1"/>
  <c r="M118" i="42812"/>
  <c r="M107" i="42812"/>
  <c r="L111" i="42812" a="1"/>
  <c r="L111" i="42812" s="1"/>
  <c r="M106" i="42812"/>
  <c r="L105" i="42812" a="1"/>
  <c r="L105" i="42812" s="1"/>
  <c r="L97" i="42812" a="1"/>
  <c r="L97" i="42812" s="1"/>
  <c r="M104" i="42812"/>
  <c r="L118" i="42812" a="1"/>
  <c r="L118" i="42812" s="1"/>
  <c r="M111" i="42812"/>
  <c r="CN54" i="42812"/>
  <c r="FA54" i="42812"/>
  <c r="EG56" i="42812"/>
  <c r="EG57" i="42812"/>
  <c r="BZ39" i="42812"/>
  <c r="CK57" i="42812"/>
  <c r="CK56" i="42812"/>
  <c r="CL56" i="42812"/>
  <c r="CL57" i="42812"/>
  <c r="AW39" i="42812"/>
  <c r="ET39" i="42812"/>
  <c r="EX40" i="42812"/>
  <c r="BJ40" i="42812"/>
  <c r="CX42" i="42812"/>
  <c r="FD42" i="42812"/>
  <c r="BX45" i="42812"/>
  <c r="FA48" i="42812"/>
  <c r="CN48" i="42812"/>
  <c r="BJ43" i="42812"/>
  <c r="EX43" i="42812"/>
  <c r="AK37" i="42812"/>
  <c r="ER37" i="42812"/>
  <c r="CU52" i="42812"/>
  <c r="FC52" i="42812"/>
  <c r="CX38" i="42812"/>
  <c r="FD38" i="42812"/>
  <c r="BX43" i="42812"/>
  <c r="L430" i="42812" a="1"/>
  <c r="L430" i="42812" s="1"/>
  <c r="M452" i="42812"/>
  <c r="M431" i="42812"/>
  <c r="L450" i="42812" a="1"/>
  <c r="L450" i="42812" s="1"/>
  <c r="M437" i="42812"/>
  <c r="L454" i="42812" a="1"/>
  <c r="L454" i="42812" s="1"/>
  <c r="L436" i="42812" a="1"/>
  <c r="L436" i="42812" s="1"/>
  <c r="M455" i="42812"/>
  <c r="M430" i="42812"/>
  <c r="L439" i="42812" a="1"/>
  <c r="L439" i="42812" s="1"/>
  <c r="L428" i="42812" a="1"/>
  <c r="L428" i="42812" s="1"/>
  <c r="L431" i="42812" a="1"/>
  <c r="L431" i="42812" s="1"/>
  <c r="M454" i="42812"/>
  <c r="L433" i="42812" a="1"/>
  <c r="L433" i="42812" s="1"/>
  <c r="L452" i="42812" a="1"/>
  <c r="L452" i="42812" s="1"/>
  <c r="M436" i="42812"/>
  <c r="B426" i="42812"/>
  <c r="M438" i="42812"/>
  <c r="M434" i="42812"/>
  <c r="M439" i="42812"/>
  <c r="L438" i="42812" a="1"/>
  <c r="L438" i="42812" s="1"/>
  <c r="M443" i="42812"/>
  <c r="M441" i="42812"/>
  <c r="M435" i="42812"/>
  <c r="M442" i="42812"/>
  <c r="M440" i="42812"/>
  <c r="M427" i="42812"/>
  <c r="L432" i="42812" a="1"/>
  <c r="L432" i="42812" s="1"/>
  <c r="L442" i="42812" a="1"/>
  <c r="L442" i="42812" s="1"/>
  <c r="L447" i="42812" a="1"/>
  <c r="L447" i="42812" s="1"/>
  <c r="L451" i="42812" a="1"/>
  <c r="L451" i="42812" s="1"/>
  <c r="M429" i="42812"/>
  <c r="L449" i="42812" a="1"/>
  <c r="L449" i="42812" s="1"/>
  <c r="L446" i="42812" a="1"/>
  <c r="L446" i="42812" s="1"/>
  <c r="L444" i="42812" a="1"/>
  <c r="L444" i="42812" s="1"/>
  <c r="L437" i="42812" a="1"/>
  <c r="L437" i="42812" s="1"/>
  <c r="L429" i="42812" a="1"/>
  <c r="L429" i="42812" s="1"/>
  <c r="M448" i="42812"/>
  <c r="L445" i="42812" a="1"/>
  <c r="L445" i="42812" s="1"/>
  <c r="L434" i="42812" a="1"/>
  <c r="L434" i="42812" s="1"/>
  <c r="L448" i="42812" a="1"/>
  <c r="L448" i="42812" s="1"/>
  <c r="L435" i="42812" a="1"/>
  <c r="L435" i="42812" s="1"/>
  <c r="M446" i="42812"/>
  <c r="L441" i="42812" a="1"/>
  <c r="L441" i="42812" s="1"/>
  <c r="M453" i="42812"/>
  <c r="M432" i="42812"/>
  <c r="M445" i="42812"/>
  <c r="M447" i="42812"/>
  <c r="M428" i="42812"/>
  <c r="M433" i="42812"/>
  <c r="M450" i="42812"/>
  <c r="M444" i="42812"/>
  <c r="L427" i="42812" a="1"/>
  <c r="L427" i="42812" s="1"/>
  <c r="L443" i="42812" a="1"/>
  <c r="L443" i="42812" s="1"/>
  <c r="M449" i="42812"/>
  <c r="L453" i="42812" a="1"/>
  <c r="L453" i="42812" s="1"/>
  <c r="M451" i="42812"/>
  <c r="L440" i="42812" a="1"/>
  <c r="L440" i="42812" s="1"/>
  <c r="L455" i="42812" a="1"/>
  <c r="L455" i="42812" s="1"/>
  <c r="I5" i="42837"/>
  <c r="AK45" i="42812"/>
  <c r="ER45" i="42812"/>
  <c r="CC52" i="42812"/>
  <c r="EM56" i="42812"/>
  <c r="EM58" i="42812" s="1"/>
  <c r="EM59" i="42812" s="1"/>
  <c r="EM57" i="42812"/>
  <c r="M162" i="42812"/>
  <c r="M168" i="42812"/>
  <c r="M163" i="42812"/>
  <c r="M161" i="42812"/>
  <c r="M179" i="42812"/>
  <c r="L180" i="42812" a="1"/>
  <c r="L180" i="42812" s="1"/>
  <c r="L185" i="42812" a="1"/>
  <c r="L185" i="42812" s="1"/>
  <c r="L168" i="42812" a="1"/>
  <c r="L168" i="42812" s="1"/>
  <c r="M171" i="42812"/>
  <c r="L162" i="42812" a="1"/>
  <c r="L162" i="42812" s="1"/>
  <c r="M184" i="42812"/>
  <c r="M167" i="42812"/>
  <c r="B156" i="42812"/>
  <c r="L161" i="42812" a="1"/>
  <c r="L161" i="42812" s="1"/>
  <c r="L179" i="42812" a="1"/>
  <c r="L179" i="42812" s="1"/>
  <c r="M180" i="42812"/>
  <c r="M177" i="42812"/>
  <c r="M185" i="42812"/>
  <c r="M172" i="42812"/>
  <c r="M160" i="42812"/>
  <c r="L176" i="42812" a="1"/>
  <c r="L176" i="42812" s="1"/>
  <c r="L175" i="42812" a="1"/>
  <c r="L175" i="42812" s="1"/>
  <c r="M178" i="42812"/>
  <c r="M166" i="42812"/>
  <c r="M176" i="42812"/>
  <c r="L167" i="42812" a="1"/>
  <c r="L167" i="42812" s="1"/>
  <c r="L164" i="42812" a="1"/>
  <c r="L164" i="42812" s="1"/>
  <c r="L177" i="42812" a="1"/>
  <c r="L177" i="42812" s="1"/>
  <c r="M165" i="42812"/>
  <c r="M159" i="42812"/>
  <c r="L160" i="42812" a="1"/>
  <c r="L160" i="42812" s="1"/>
  <c r="M157" i="42812"/>
  <c r="L174" i="42812" a="1"/>
  <c r="L174" i="42812" s="1"/>
  <c r="M158" i="42812"/>
  <c r="L166" i="42812" a="1"/>
  <c r="L166" i="42812" s="1"/>
  <c r="L183" i="42812" a="1"/>
  <c r="L183" i="42812" s="1"/>
  <c r="L184" i="42812" a="1"/>
  <c r="L184" i="42812" s="1"/>
  <c r="L182" i="42812" a="1"/>
  <c r="L182" i="42812" s="1"/>
  <c r="L165" i="42812" a="1"/>
  <c r="L165" i="42812" s="1"/>
  <c r="L172" i="42812" a="1"/>
  <c r="L172" i="42812" s="1"/>
  <c r="M169" i="42812"/>
  <c r="L157" i="42812" a="1"/>
  <c r="L157" i="42812" s="1"/>
  <c r="M170" i="42812"/>
  <c r="L163" i="42812" a="1"/>
  <c r="L163" i="42812" s="1"/>
  <c r="M173" i="42812"/>
  <c r="M181" i="42812"/>
  <c r="L169" i="42812" a="1"/>
  <c r="L169" i="42812" s="1"/>
  <c r="L171" i="42812" a="1"/>
  <c r="L171" i="42812" s="1"/>
  <c r="M174" i="42812"/>
  <c r="L158" i="42812" a="1"/>
  <c r="L158" i="42812" s="1"/>
  <c r="L170" i="42812" a="1"/>
  <c r="L170" i="42812" s="1"/>
  <c r="L159" i="42812" a="1"/>
  <c r="L159" i="42812" s="1"/>
  <c r="M175" i="42812"/>
  <c r="M182" i="42812"/>
  <c r="L173" i="42812" a="1"/>
  <c r="L173" i="42812" s="1"/>
  <c r="M183" i="42812"/>
  <c r="M164" i="42812"/>
  <c r="L178" i="42812" a="1"/>
  <c r="L178" i="42812" s="1"/>
  <c r="L181" i="42812" a="1"/>
  <c r="L181" i="42812" s="1"/>
  <c r="ER46" i="42812"/>
  <c r="AK46" i="42812"/>
  <c r="E5" i="42843"/>
  <c r="CE54" i="42812"/>
  <c r="I5" i="42836"/>
  <c r="AN57" i="42812"/>
  <c r="AN56" i="42812"/>
  <c r="DL57" i="42812"/>
  <c r="DL56" i="42812"/>
  <c r="O5" i="42850"/>
  <c r="CA55" i="42812"/>
  <c r="DD57" i="42812"/>
  <c r="DD56" i="42812"/>
  <c r="E5" i="42713"/>
  <c r="CI40" i="42812"/>
  <c r="CF39" i="42812"/>
  <c r="E5" i="42852"/>
  <c r="CD52" i="42812"/>
  <c r="CF51" i="42812"/>
  <c r="AK49" i="42812"/>
  <c r="ER49" i="42812"/>
  <c r="AT54" i="42812"/>
  <c r="ES54" i="42812"/>
  <c r="DZ56" i="42812"/>
  <c r="DZ57" i="42812"/>
  <c r="CV56" i="42812"/>
  <c r="CV57" i="42812"/>
  <c r="CU57" i="42812"/>
  <c r="CU56" i="42812"/>
  <c r="CU36" i="42812"/>
  <c r="J32" i="42790" s="1"/>
  <c r="FC36" i="42812"/>
  <c r="K32" i="42790" s="1"/>
  <c r="FC37" i="42812"/>
  <c r="CU37" i="42812"/>
  <c r="CE46" i="42812"/>
  <c r="O5" i="42833"/>
  <c r="E5" i="42840"/>
  <c r="L503" i="42812" a="1"/>
  <c r="L503" i="42812" s="1"/>
  <c r="L500" i="42812" a="1"/>
  <c r="L500" i="42812" s="1"/>
  <c r="M488" i="42812"/>
  <c r="B486" i="42812"/>
  <c r="M503" i="42812"/>
  <c r="L501" i="42812" a="1"/>
  <c r="L501" i="42812" s="1"/>
  <c r="M512" i="42812"/>
  <c r="L490" i="42812" a="1"/>
  <c r="L490" i="42812" s="1"/>
  <c r="L507" i="42812" a="1"/>
  <c r="L507" i="42812" s="1"/>
  <c r="M508" i="42812"/>
  <c r="M489" i="42812"/>
  <c r="L491" i="42812" a="1"/>
  <c r="L491" i="42812" s="1"/>
  <c r="L498" i="42812" a="1"/>
  <c r="L498" i="42812" s="1"/>
  <c r="M514" i="42812"/>
  <c r="M513" i="42812"/>
  <c r="M515" i="42812"/>
  <c r="M507" i="42812"/>
  <c r="M504" i="42812"/>
  <c r="M492" i="42812"/>
  <c r="L502" i="42812" a="1"/>
  <c r="L502" i="42812" s="1"/>
  <c r="L514" i="42812" a="1"/>
  <c r="L514" i="42812" s="1"/>
  <c r="L505" i="42812" a="1"/>
  <c r="L505" i="42812" s="1"/>
  <c r="L488" i="42812" a="1"/>
  <c r="L488" i="42812" s="1"/>
  <c r="L495" i="42812" a="1"/>
  <c r="L495" i="42812" s="1"/>
  <c r="M491" i="42812"/>
  <c r="L504" i="42812" a="1"/>
  <c r="L504" i="42812" s="1"/>
  <c r="L489" i="42812" a="1"/>
  <c r="L489" i="42812" s="1"/>
  <c r="L510" i="42812" a="1"/>
  <c r="L510" i="42812" s="1"/>
  <c r="L515" i="42812" a="1"/>
  <c r="L515" i="42812" s="1"/>
  <c r="M505" i="42812"/>
  <c r="L513" i="42812" a="1"/>
  <c r="L513" i="42812" s="1"/>
  <c r="L494" i="42812" a="1"/>
  <c r="L494" i="42812" s="1"/>
  <c r="M502" i="42812"/>
  <c r="M509" i="42812"/>
  <c r="L496" i="42812" a="1"/>
  <c r="L496" i="42812" s="1"/>
  <c r="M495" i="42812"/>
  <c r="M496" i="42812"/>
  <c r="L492" i="42812" a="1"/>
  <c r="L492" i="42812" s="1"/>
  <c r="M497" i="42812"/>
  <c r="M506" i="42812"/>
  <c r="M501" i="42812"/>
  <c r="M511" i="42812"/>
  <c r="M499" i="42812"/>
  <c r="M493" i="42812"/>
  <c r="L508" i="42812" a="1"/>
  <c r="L508" i="42812" s="1"/>
  <c r="L506" i="42812" a="1"/>
  <c r="L506" i="42812" s="1"/>
  <c r="M500" i="42812"/>
  <c r="L509" i="42812" a="1"/>
  <c r="L509" i="42812" s="1"/>
  <c r="L499" i="42812" a="1"/>
  <c r="L499" i="42812" s="1"/>
  <c r="M498" i="42812"/>
  <c r="L511" i="42812" a="1"/>
  <c r="L511" i="42812" s="1"/>
  <c r="M494" i="42812"/>
  <c r="M510" i="42812"/>
  <c r="M490" i="42812"/>
  <c r="L497" i="42812" a="1"/>
  <c r="L497" i="42812" s="1"/>
  <c r="M487" i="42812"/>
  <c r="L487" i="42812" a="1"/>
  <c r="L487" i="42812" s="1"/>
  <c r="L512" i="42812" a="1"/>
  <c r="L512" i="42812" s="1"/>
  <c r="L493" i="42812" a="1"/>
  <c r="L493" i="42812" s="1"/>
  <c r="CI54" i="42812"/>
  <c r="CD51" i="42812"/>
  <c r="L88" i="42812" a="1"/>
  <c r="L88" i="42812" s="1"/>
  <c r="M79" i="42812"/>
  <c r="L69" i="42812" a="1"/>
  <c r="L69" i="42812" s="1"/>
  <c r="M89" i="42812"/>
  <c r="L67" i="42812" a="1"/>
  <c r="L67" i="42812" s="1"/>
  <c r="M94" i="42812"/>
  <c r="L91" i="42812" a="1"/>
  <c r="L91" i="42812" s="1"/>
  <c r="L71" i="42812" a="1"/>
  <c r="L71" i="42812" s="1"/>
  <c r="B66" i="42812"/>
  <c r="L72" i="42812" a="1"/>
  <c r="L72" i="42812" s="1"/>
  <c r="L79" i="42812" a="1"/>
  <c r="L79" i="42812" s="1"/>
  <c r="M72" i="42812"/>
  <c r="M69" i="42812"/>
  <c r="M82" i="42812"/>
  <c r="M83" i="42812"/>
  <c r="M91" i="42812"/>
  <c r="M85" i="42812"/>
  <c r="M80" i="42812"/>
  <c r="L74" i="42812" a="1"/>
  <c r="L74" i="42812" s="1"/>
  <c r="M90" i="42812"/>
  <c r="L76" i="42812" a="1"/>
  <c r="L76" i="42812" s="1"/>
  <c r="L78" i="42812" a="1"/>
  <c r="L78" i="42812" s="1"/>
  <c r="L86" i="42812" a="1"/>
  <c r="L86" i="42812" s="1"/>
  <c r="L83" i="42812" a="1"/>
  <c r="L83" i="42812" s="1"/>
  <c r="L89" i="42812" a="1"/>
  <c r="L89" i="42812" s="1"/>
  <c r="M74" i="42812"/>
  <c r="L80" i="42812" a="1"/>
  <c r="L80" i="42812" s="1"/>
  <c r="M71" i="42812"/>
  <c r="L95" i="42812" a="1"/>
  <c r="L95" i="42812" s="1"/>
  <c r="M84" i="42812"/>
  <c r="L90" i="42812" a="1"/>
  <c r="L90" i="42812" s="1"/>
  <c r="L77" i="42812" a="1"/>
  <c r="L77" i="42812" s="1"/>
  <c r="L84" i="42812" a="1"/>
  <c r="L84" i="42812" s="1"/>
  <c r="L85" i="42812" a="1"/>
  <c r="L85" i="42812" s="1"/>
  <c r="M77" i="42812"/>
  <c r="M88" i="42812"/>
  <c r="M76" i="42812"/>
  <c r="M95" i="42812"/>
  <c r="M67" i="42812"/>
  <c r="M93" i="42812"/>
  <c r="M78" i="42812"/>
  <c r="L68" i="42812" a="1"/>
  <c r="L68" i="42812" s="1"/>
  <c r="M75" i="42812"/>
  <c r="M81" i="42812"/>
  <c r="M92" i="42812"/>
  <c r="M70" i="42812"/>
  <c r="M73" i="42812"/>
  <c r="M87" i="42812"/>
  <c r="L93" i="42812" a="1"/>
  <c r="L93" i="42812" s="1"/>
  <c r="L82" i="42812" a="1"/>
  <c r="L82" i="42812" s="1"/>
  <c r="M68" i="42812"/>
  <c r="L75" i="42812" a="1"/>
  <c r="L75" i="42812" s="1"/>
  <c r="M86" i="42812"/>
  <c r="L70" i="42812" a="1"/>
  <c r="L70" i="42812" s="1"/>
  <c r="L94" i="42812" a="1"/>
  <c r="L94" i="42812" s="1"/>
  <c r="L81" i="42812" a="1"/>
  <c r="L81" i="42812" s="1"/>
  <c r="L73" i="42812" a="1"/>
  <c r="L73" i="42812" s="1"/>
  <c r="L87" i="42812" a="1"/>
  <c r="L87" i="42812" s="1"/>
  <c r="L92" i="42812" a="1"/>
  <c r="L92" i="42812" s="1"/>
  <c r="EQ50" i="42812"/>
  <c r="AB50" i="42812"/>
  <c r="Y56" i="42812"/>
  <c r="Y57" i="42812"/>
  <c r="CG53" i="42812"/>
  <c r="CZ56" i="42812"/>
  <c r="CZ58" i="42812" s="1"/>
  <c r="CZ59" i="42812" s="1"/>
  <c r="CZ57" i="42812"/>
  <c r="FA49" i="42812"/>
  <c r="CN49" i="42812"/>
  <c r="CE50" i="42812"/>
  <c r="CI44" i="42812"/>
  <c r="CG55" i="42812"/>
  <c r="EU47" i="42812"/>
  <c r="AZ47" i="42812"/>
  <c r="E5" i="42835"/>
  <c r="AL56" i="42812"/>
  <c r="AL57" i="42812"/>
  <c r="AM56" i="42812"/>
  <c r="AM58" i="42812" s="1"/>
  <c r="AM59" i="42812" s="1"/>
  <c r="AM57" i="42812"/>
  <c r="CA48" i="42812"/>
  <c r="AF56" i="42812"/>
  <c r="AF57" i="42812"/>
  <c r="L5" i="42852"/>
  <c r="CA51" i="42812"/>
  <c r="AT51" i="42812"/>
  <c r="ES51" i="42812"/>
  <c r="CB39" i="42812"/>
  <c r="CB52" i="42812"/>
  <c r="CD54" i="42812"/>
  <c r="BX54" i="42812"/>
  <c r="AT43" i="42812"/>
  <c r="ES43" i="42812"/>
  <c r="EU41" i="42812"/>
  <c r="AZ41" i="42812"/>
  <c r="CG37" i="42812"/>
  <c r="CD40" i="42812"/>
  <c r="CU43" i="42812"/>
  <c r="FC43" i="42812"/>
  <c r="EW42" i="42812"/>
  <c r="BE42" i="42812"/>
  <c r="AD57" i="42812"/>
  <c r="AD56" i="42812"/>
  <c r="CU42" i="42812"/>
  <c r="FC42" i="42812"/>
  <c r="CN53" i="42812"/>
  <c r="FA53" i="42812"/>
  <c r="EQ47" i="42812"/>
  <c r="AB47" i="42812"/>
  <c r="I5" i="42847"/>
  <c r="CC41" i="42812"/>
  <c r="DB56" i="42812"/>
  <c r="DB57" i="42812"/>
  <c r="FB45" i="42812"/>
  <c r="CR45" i="42812"/>
  <c r="DV57" i="42812"/>
  <c r="DV56" i="42812"/>
  <c r="O5" i="42846"/>
  <c r="BY40" i="42812"/>
  <c r="AZ40" i="42812"/>
  <c r="EU40" i="42812"/>
  <c r="EZ40" i="42812"/>
  <c r="CJ40" i="42812"/>
  <c r="BE36" i="42812"/>
  <c r="J26" i="42790" s="1"/>
  <c r="BF56" i="42812"/>
  <c r="BF58" i="42812" s="1"/>
  <c r="BF59" i="42812" s="1"/>
  <c r="EW36" i="42812"/>
  <c r="K26" i="42790" s="1"/>
  <c r="BE56" i="42812"/>
  <c r="BE58" i="42812" s="1"/>
  <c r="BE59" i="42812" s="1"/>
  <c r="BE57" i="42812"/>
  <c r="BF57" i="42812"/>
  <c r="BZ50" i="42812"/>
  <c r="ER51" i="42812"/>
  <c r="AK51" i="42812"/>
  <c r="AB40" i="42812"/>
  <c r="EQ40" i="42812"/>
  <c r="CB51" i="42812"/>
  <c r="CE55" i="42812"/>
  <c r="CI36" i="42812"/>
  <c r="BX48" i="42812"/>
  <c r="M145" i="42812"/>
  <c r="L143" i="42812" a="1"/>
  <c r="L143" i="42812" s="1"/>
  <c r="L127" i="42812" a="1"/>
  <c r="L127" i="42812" s="1"/>
  <c r="M152" i="42812"/>
  <c r="L149" i="42812" a="1"/>
  <c r="L149" i="42812" s="1"/>
  <c r="M147" i="42812"/>
  <c r="M151" i="42812"/>
  <c r="M146" i="42812"/>
  <c r="M136" i="42812"/>
  <c r="L140" i="42812" a="1"/>
  <c r="L140" i="42812" s="1"/>
  <c r="L132" i="42812" a="1"/>
  <c r="L132" i="42812" s="1"/>
  <c r="M143" i="42812"/>
  <c r="M149" i="42812"/>
  <c r="L150" i="42812" a="1"/>
  <c r="L150" i="42812" s="1"/>
  <c r="M131" i="42812"/>
  <c r="L136" i="42812" a="1"/>
  <c r="L136" i="42812" s="1"/>
  <c r="L133" i="42812" a="1"/>
  <c r="L133" i="42812" s="1"/>
  <c r="M132" i="42812"/>
  <c r="M129" i="42812"/>
  <c r="M150" i="42812"/>
  <c r="M139" i="42812"/>
  <c r="L153" i="42812" a="1"/>
  <c r="L153" i="42812" s="1"/>
  <c r="L147" i="42812" a="1"/>
  <c r="L147" i="42812" s="1"/>
  <c r="L134" i="42812" a="1"/>
  <c r="L134" i="42812" s="1"/>
  <c r="M128" i="42812"/>
  <c r="M155" i="42812"/>
  <c r="M134" i="42812"/>
  <c r="B126" i="42812"/>
  <c r="L129" i="42812" a="1"/>
  <c r="L129" i="42812" s="1"/>
  <c r="L142" i="42812" a="1"/>
  <c r="L142" i="42812" s="1"/>
  <c r="L131" i="42812" a="1"/>
  <c r="L131" i="42812" s="1"/>
  <c r="L137" i="42812" a="1"/>
  <c r="L137" i="42812" s="1"/>
  <c r="M153" i="42812"/>
  <c r="M133" i="42812"/>
  <c r="L155" i="42812" a="1"/>
  <c r="L155" i="42812" s="1"/>
  <c r="M144" i="42812"/>
  <c r="L128" i="42812" a="1"/>
  <c r="L128" i="42812" s="1"/>
  <c r="L130" i="42812" a="1"/>
  <c r="L130" i="42812" s="1"/>
  <c r="M142" i="42812"/>
  <c r="M141" i="42812"/>
  <c r="M137" i="42812"/>
  <c r="M154" i="42812"/>
  <c r="L139" i="42812" a="1"/>
  <c r="L139" i="42812" s="1"/>
  <c r="L148" i="42812" a="1"/>
  <c r="L148" i="42812" s="1"/>
  <c r="L144" i="42812" a="1"/>
  <c r="L144" i="42812" s="1"/>
  <c r="M127" i="42812"/>
  <c r="M138" i="42812"/>
  <c r="L141" i="42812" a="1"/>
  <c r="L141" i="42812" s="1"/>
  <c r="M140" i="42812"/>
  <c r="L151" i="42812" a="1"/>
  <c r="L151" i="42812" s="1"/>
  <c r="L135" i="42812" a="1"/>
  <c r="L135" i="42812" s="1"/>
  <c r="M148" i="42812"/>
  <c r="L145" i="42812" a="1"/>
  <c r="L145" i="42812" s="1"/>
  <c r="L152" i="42812" a="1"/>
  <c r="L152" i="42812" s="1"/>
  <c r="L146" i="42812" a="1"/>
  <c r="L146" i="42812" s="1"/>
  <c r="M130" i="42812"/>
  <c r="L154" i="42812" a="1"/>
  <c r="L154" i="42812" s="1"/>
  <c r="L138" i="42812" a="1"/>
  <c r="L138" i="42812" s="1"/>
  <c r="M135" i="42812"/>
  <c r="X57" i="42812"/>
  <c r="X56" i="42812"/>
  <c r="CF48" i="42812"/>
  <c r="ET41" i="42812"/>
  <c r="AW41" i="42812"/>
  <c r="CH55" i="42812"/>
  <c r="AK38" i="42812"/>
  <c r="ER38" i="42812"/>
  <c r="CC43" i="42812"/>
  <c r="EX50" i="42812"/>
  <c r="BJ50" i="42812"/>
  <c r="CG45" i="42812"/>
  <c r="CD55" i="42812"/>
  <c r="BL57" i="42812"/>
  <c r="BL56" i="42812"/>
  <c r="O5" i="42840"/>
  <c r="BY50" i="42812"/>
  <c r="FD37" i="42812"/>
  <c r="CX37" i="42812"/>
  <c r="I5" i="42841"/>
  <c r="EV38" i="42812"/>
  <c r="BB38" i="42812"/>
  <c r="CU41" i="42812"/>
  <c r="FC41" i="42812"/>
  <c r="EV49" i="42812"/>
  <c r="BB49" i="42812"/>
  <c r="CU46" i="42812"/>
  <c r="FC46" i="42812"/>
  <c r="AW45" i="42812"/>
  <c r="ET45" i="42812"/>
  <c r="CH46" i="42812"/>
  <c r="CJ44" i="42812"/>
  <c r="EZ44" i="42812"/>
  <c r="CX55" i="42812"/>
  <c r="FD55" i="42812"/>
  <c r="EW46" i="42812"/>
  <c r="BE46" i="42812"/>
  <c r="CA50" i="42812"/>
  <c r="AW42" i="42812"/>
  <c r="ET42" i="42812"/>
  <c r="CB48" i="42812"/>
  <c r="DI56" i="42812"/>
  <c r="DI58" i="42812" s="1"/>
  <c r="DI59" i="42812" s="1"/>
  <c r="DI57" i="42812"/>
  <c r="BB42" i="42812"/>
  <c r="EV42" i="42812"/>
  <c r="CJ48" i="42812"/>
  <c r="EZ48" i="42812"/>
  <c r="BJ49" i="42812"/>
  <c r="EX49" i="42812"/>
  <c r="BH57" i="42812"/>
  <c r="BH56" i="42812"/>
  <c r="I5" i="42840"/>
  <c r="CB53" i="42812"/>
  <c r="CE45" i="42812"/>
  <c r="FC54" i="42812"/>
  <c r="CU54" i="42812"/>
  <c r="E5" i="42846"/>
  <c r="FD39" i="42812"/>
  <c r="CX39" i="42812"/>
  <c r="BX53" i="42812"/>
  <c r="EV37" i="42812"/>
  <c r="BB37" i="42812"/>
  <c r="L519" i="42812" a="1"/>
  <c r="L519" i="42812" s="1"/>
  <c r="L522" i="42812" a="1"/>
  <c r="L522" i="42812" s="1"/>
  <c r="L530" i="42812" a="1"/>
  <c r="L530" i="42812" s="1"/>
  <c r="M538" i="42812"/>
  <c r="M543" i="42812"/>
  <c r="L541" i="42812" a="1"/>
  <c r="L541" i="42812" s="1"/>
  <c r="M530" i="42812"/>
  <c r="M542" i="42812"/>
  <c r="M527" i="42812"/>
  <c r="L537" i="42812" a="1"/>
  <c r="L537" i="42812" s="1"/>
  <c r="L528" i="42812" a="1"/>
  <c r="L528" i="42812" s="1"/>
  <c r="M523" i="42812"/>
  <c r="M522" i="42812"/>
  <c r="L538" i="42812" a="1"/>
  <c r="L538" i="42812" s="1"/>
  <c r="L532" i="42812" a="1"/>
  <c r="L532" i="42812" s="1"/>
  <c r="L517" i="42812" a="1"/>
  <c r="L517" i="42812" s="1"/>
  <c r="M524" i="42812"/>
  <c r="M529" i="42812"/>
  <c r="L526" i="42812" a="1"/>
  <c r="L526" i="42812" s="1"/>
  <c r="M521" i="42812"/>
  <c r="B516" i="42812"/>
  <c r="L518" i="42812" a="1"/>
  <c r="L518" i="42812" s="1"/>
  <c r="M540" i="42812"/>
  <c r="L545" i="42812" a="1"/>
  <c r="L545" i="42812" s="1"/>
  <c r="L531" i="42812" a="1"/>
  <c r="L531" i="42812" s="1"/>
  <c r="L542" i="42812" a="1"/>
  <c r="L542" i="42812" s="1"/>
  <c r="M537" i="42812"/>
  <c r="L525" i="42812" a="1"/>
  <c r="L525" i="42812" s="1"/>
  <c r="M531" i="42812"/>
  <c r="L533" i="42812" a="1"/>
  <c r="L533" i="42812" s="1"/>
  <c r="L539" i="42812" a="1"/>
  <c r="L539" i="42812" s="1"/>
  <c r="L536" i="42812" a="1"/>
  <c r="L536" i="42812" s="1"/>
  <c r="L523" i="42812" a="1"/>
  <c r="L523" i="42812" s="1"/>
  <c r="L521" i="42812" a="1"/>
  <c r="L521" i="42812" s="1"/>
  <c r="M518" i="42812"/>
  <c r="M545" i="42812"/>
  <c r="L527" i="42812" a="1"/>
  <c r="L527" i="42812" s="1"/>
  <c r="M534" i="42812"/>
  <c r="L534" i="42812" a="1"/>
  <c r="L534" i="42812" s="1"/>
  <c r="M528" i="42812"/>
  <c r="M536" i="42812"/>
  <c r="M532" i="42812"/>
  <c r="M533" i="42812"/>
  <c r="L529" i="42812" a="1"/>
  <c r="L529" i="42812" s="1"/>
  <c r="L524" i="42812" a="1"/>
  <c r="L524" i="42812" s="1"/>
  <c r="L540" i="42812" a="1"/>
  <c r="L540" i="42812" s="1"/>
  <c r="M526" i="42812"/>
  <c r="L520" i="42812" a="1"/>
  <c r="L520" i="42812" s="1"/>
  <c r="L544" i="42812" a="1"/>
  <c r="L544" i="42812" s="1"/>
  <c r="M520" i="42812"/>
  <c r="L543" i="42812" a="1"/>
  <c r="L543" i="42812" s="1"/>
  <c r="M535" i="42812"/>
  <c r="M544" i="42812"/>
  <c r="L535" i="42812" a="1"/>
  <c r="L535" i="42812" s="1"/>
  <c r="M517" i="42812"/>
  <c r="M519" i="42812"/>
  <c r="M539" i="42812"/>
  <c r="M541" i="42812"/>
  <c r="M525" i="42812"/>
  <c r="CC39" i="42812"/>
  <c r="DT57" i="42812"/>
  <c r="DT56" i="42812"/>
  <c r="FB46" i="42812"/>
  <c r="CR46" i="42812"/>
  <c r="EP50" i="42812"/>
  <c r="U50" i="42812"/>
  <c r="EU44" i="42812"/>
  <c r="AZ44" i="42812"/>
  <c r="CD50" i="42812"/>
  <c r="EZ39" i="42812"/>
  <c r="CJ39" i="42812"/>
  <c r="AR56" i="42812"/>
  <c r="AR57" i="42812"/>
  <c r="BJ55" i="42812"/>
  <c r="EX55" i="42812"/>
  <c r="EQ55" i="42812"/>
  <c r="AB55" i="42812"/>
  <c r="DM57" i="42812"/>
  <c r="DM56" i="42812"/>
  <c r="EX53" i="42812"/>
  <c r="BJ53" i="42812"/>
  <c r="Z56" i="42812"/>
  <c r="Z58" i="42812" s="1"/>
  <c r="Z59" i="42812" s="1"/>
  <c r="Z57" i="42812"/>
  <c r="CU47" i="42812"/>
  <c r="FC47" i="42812"/>
  <c r="BZ52" i="42812"/>
  <c r="FA41" i="42812"/>
  <c r="CN41" i="42812"/>
  <c r="ES38" i="42812"/>
  <c r="AT38" i="42812"/>
  <c r="L5" i="42849"/>
  <c r="AT45" i="42812"/>
  <c r="ES45" i="42812"/>
  <c r="BJ52" i="42812"/>
  <c r="EX52" i="42812"/>
  <c r="CC38" i="42812"/>
  <c r="CC57" i="42812" s="1"/>
  <c r="CN39" i="42812"/>
  <c r="FA39" i="42812"/>
  <c r="AZ38" i="42812"/>
  <c r="EU38" i="42812"/>
  <c r="L287" i="42812" a="1"/>
  <c r="L287" i="42812" s="1"/>
  <c r="M292" i="42812"/>
  <c r="M300" i="42812"/>
  <c r="M301" i="42812"/>
  <c r="L291" i="42812" a="1"/>
  <c r="L291" i="42812" s="1"/>
  <c r="M289" i="42812"/>
  <c r="M297" i="42812"/>
  <c r="L290" i="42812" a="1"/>
  <c r="L290" i="42812" s="1"/>
  <c r="M291" i="42812"/>
  <c r="M278" i="42812"/>
  <c r="L286" i="42812" a="1"/>
  <c r="L286" i="42812" s="1"/>
  <c r="M281" i="42812"/>
  <c r="L295" i="42812" a="1"/>
  <c r="L295" i="42812" s="1"/>
  <c r="L302" i="42812" a="1"/>
  <c r="L302" i="42812" s="1"/>
  <c r="M284" i="42812"/>
  <c r="M288" i="42812"/>
  <c r="M295" i="42812"/>
  <c r="L297" i="42812" a="1"/>
  <c r="L297" i="42812" s="1"/>
  <c r="M305" i="42812"/>
  <c r="L285" i="42812" a="1"/>
  <c r="L285" i="42812" s="1"/>
  <c r="L299" i="42812" a="1"/>
  <c r="L299" i="42812" s="1"/>
  <c r="L282" i="42812" a="1"/>
  <c r="L282" i="42812" s="1"/>
  <c r="M294" i="42812"/>
  <c r="L294" i="42812" a="1"/>
  <c r="L294" i="42812" s="1"/>
  <c r="M299" i="42812"/>
  <c r="L283" i="42812" a="1"/>
  <c r="L283" i="42812" s="1"/>
  <c r="M280" i="42812"/>
  <c r="M298" i="42812"/>
  <c r="L279" i="42812" a="1"/>
  <c r="L279" i="42812" s="1"/>
  <c r="L296" i="42812" a="1"/>
  <c r="L296" i="42812" s="1"/>
  <c r="L304" i="42812" a="1"/>
  <c r="L304" i="42812" s="1"/>
  <c r="M290" i="42812"/>
  <c r="L303" i="42812" a="1"/>
  <c r="L303" i="42812" s="1"/>
  <c r="M293" i="42812"/>
  <c r="L277" i="42812" a="1"/>
  <c r="L277" i="42812" s="1"/>
  <c r="L305" i="42812" a="1"/>
  <c r="L305" i="42812" s="1"/>
  <c r="M283" i="42812"/>
  <c r="L278" i="42812" a="1"/>
  <c r="L278" i="42812" s="1"/>
  <c r="L301" i="42812" a="1"/>
  <c r="L301" i="42812" s="1"/>
  <c r="L288" i="42812" a="1"/>
  <c r="L288" i="42812" s="1"/>
  <c r="M302" i="42812"/>
  <c r="M286" i="42812"/>
  <c r="M285" i="42812"/>
  <c r="M303" i="42812"/>
  <c r="L284" i="42812" a="1"/>
  <c r="L284" i="42812" s="1"/>
  <c r="L298" i="42812" a="1"/>
  <c r="L298" i="42812" s="1"/>
  <c r="M296" i="42812"/>
  <c r="L281" i="42812" a="1"/>
  <c r="L281" i="42812" s="1"/>
  <c r="L292" i="42812" a="1"/>
  <c r="L292" i="42812" s="1"/>
  <c r="L293" i="42812" a="1"/>
  <c r="L293" i="42812" s="1"/>
  <c r="L280" i="42812" a="1"/>
  <c r="L280" i="42812" s="1"/>
  <c r="B276" i="42812"/>
  <c r="M287" i="42812"/>
  <c r="L289" i="42812" a="1"/>
  <c r="L289" i="42812" s="1"/>
  <c r="M279" i="42812"/>
  <c r="M282" i="42812"/>
  <c r="L300" i="42812" a="1"/>
  <c r="L300" i="42812" s="1"/>
  <c r="M304" i="42812"/>
  <c r="M277" i="42812"/>
  <c r="DO56" i="42812"/>
  <c r="DO57" i="42812"/>
  <c r="BB44" i="42812"/>
  <c r="EV44" i="42812"/>
  <c r="CJ50" i="42812"/>
  <c r="EZ50" i="42812"/>
  <c r="CD53" i="42812"/>
  <c r="E5" i="42833"/>
  <c r="CI39" i="42812"/>
  <c r="CI41" i="42812"/>
  <c r="CI49" i="42812"/>
  <c r="EP39" i="42812"/>
  <c r="U39" i="42812"/>
  <c r="BS57" i="42812"/>
  <c r="BS56" i="42812"/>
  <c r="CB44" i="42812"/>
  <c r="BJ54" i="42812"/>
  <c r="EX54" i="42812"/>
  <c r="BB54" i="42812"/>
  <c r="EV54" i="42812"/>
  <c r="O5" i="42844"/>
  <c r="U40" i="42812"/>
  <c r="EP40" i="42812"/>
  <c r="AE57" i="42812"/>
  <c r="AE56" i="42812"/>
  <c r="CR52" i="42812"/>
  <c r="FB52" i="42812"/>
  <c r="AT50" i="42812"/>
  <c r="ES50" i="42812"/>
  <c r="CH41" i="42812"/>
  <c r="AT37" i="42812"/>
  <c r="ES37" i="42812"/>
  <c r="ER53" i="42812"/>
  <c r="AK53" i="42812"/>
  <c r="CD46" i="42812"/>
  <c r="CB38" i="42812"/>
  <c r="CE41" i="42812"/>
  <c r="BB56" i="42812"/>
  <c r="EV36" i="42812"/>
  <c r="K25" i="42790" s="1"/>
  <c r="BB57" i="42812"/>
  <c r="BC56" i="42812"/>
  <c r="BC57" i="42812"/>
  <c r="BB36" i="42812"/>
  <c r="J25" i="42790" s="1"/>
  <c r="EU54" i="42812"/>
  <c r="AZ54" i="42812"/>
  <c r="CF50" i="42812"/>
  <c r="BT57" i="42812"/>
  <c r="BT56" i="42812"/>
  <c r="CF49" i="42812"/>
  <c r="EY49" i="42812" s="1"/>
  <c r="BZ54" i="42812"/>
  <c r="L312" i="42812" a="1"/>
  <c r="L312" i="42812" s="1"/>
  <c r="L313" i="42812" a="1"/>
  <c r="L313" i="42812" s="1"/>
  <c r="L322" i="42812" a="1"/>
  <c r="L322" i="42812" s="1"/>
  <c r="L311" i="42812" a="1"/>
  <c r="L311" i="42812" s="1"/>
  <c r="M313" i="42812"/>
  <c r="M330" i="42812"/>
  <c r="M331" i="42812"/>
  <c r="L316" i="42812" a="1"/>
  <c r="L316" i="42812" s="1"/>
  <c r="L315" i="42812" a="1"/>
  <c r="L315" i="42812" s="1"/>
  <c r="L320" i="42812" a="1"/>
  <c r="L320" i="42812" s="1"/>
  <c r="B306" i="42812"/>
  <c r="L319" i="42812" a="1"/>
  <c r="L319" i="42812" s="1"/>
  <c r="M314" i="42812"/>
  <c r="L327" i="42812" a="1"/>
  <c r="L327" i="42812" s="1"/>
  <c r="L331" i="42812" a="1"/>
  <c r="L331" i="42812" s="1"/>
  <c r="M332" i="42812"/>
  <c r="M318" i="42812"/>
  <c r="L332" i="42812" a="1"/>
  <c r="L332" i="42812" s="1"/>
  <c r="M335" i="42812"/>
  <c r="L323" i="42812" a="1"/>
  <c r="L323" i="42812" s="1"/>
  <c r="M311" i="42812"/>
  <c r="L321" i="42812" a="1"/>
  <c r="L321" i="42812" s="1"/>
  <c r="L325" i="42812" a="1"/>
  <c r="L325" i="42812" s="1"/>
  <c r="L326" i="42812" a="1"/>
  <c r="L326" i="42812" s="1"/>
  <c r="M310" i="42812"/>
  <c r="M334" i="42812"/>
  <c r="L314" i="42812" a="1"/>
  <c r="L314" i="42812" s="1"/>
  <c r="L324" i="42812" a="1"/>
  <c r="L324" i="42812" s="1"/>
  <c r="M316" i="42812"/>
  <c r="M323" i="42812"/>
  <c r="M319" i="42812"/>
  <c r="M322" i="42812"/>
  <c r="M329" i="42812"/>
  <c r="L317" i="42812" a="1"/>
  <c r="L317" i="42812" s="1"/>
  <c r="M312" i="42812"/>
  <c r="M307" i="42812"/>
  <c r="L328" i="42812" a="1"/>
  <c r="L328" i="42812" s="1"/>
  <c r="M324" i="42812"/>
  <c r="L330" i="42812" a="1"/>
  <c r="L330" i="42812" s="1"/>
  <c r="M325" i="42812"/>
  <c r="L308" i="42812" a="1"/>
  <c r="L308" i="42812" s="1"/>
  <c r="L310" i="42812" a="1"/>
  <c r="L310" i="42812" s="1"/>
  <c r="M328" i="42812"/>
  <c r="M309" i="42812"/>
  <c r="M317" i="42812"/>
  <c r="M326" i="42812"/>
  <c r="L335" i="42812" a="1"/>
  <c r="L335" i="42812" s="1"/>
  <c r="M308" i="42812"/>
  <c r="L333" i="42812" a="1"/>
  <c r="L333" i="42812" s="1"/>
  <c r="L318" i="42812" a="1"/>
  <c r="L318" i="42812" s="1"/>
  <c r="M320" i="42812"/>
  <c r="L309" i="42812" a="1"/>
  <c r="L309" i="42812" s="1"/>
  <c r="M333" i="42812"/>
  <c r="L329" i="42812" a="1"/>
  <c r="L329" i="42812" s="1"/>
  <c r="M321" i="42812"/>
  <c r="L307" i="42812" a="1"/>
  <c r="L307" i="42812" s="1"/>
  <c r="M315" i="42812"/>
  <c r="M327" i="42812"/>
  <c r="L334" i="42812" a="1"/>
  <c r="L334" i="42812" s="1"/>
  <c r="BU56" i="42812"/>
  <c r="BU57" i="42812"/>
  <c r="FB43" i="42812"/>
  <c r="CR43" i="42812"/>
  <c r="EV41" i="42812"/>
  <c r="BB41" i="42812"/>
  <c r="CA49" i="42812"/>
  <c r="AW55" i="42812"/>
  <c r="ET55" i="42812"/>
  <c r="FD43" i="42812"/>
  <c r="CX43" i="42812"/>
  <c r="CH44" i="42812"/>
  <c r="O5" i="42845"/>
  <c r="AB45" i="42812"/>
  <c r="EQ45" i="42812"/>
  <c r="BX33" i="42812"/>
  <c r="ER41" i="42812"/>
  <c r="AK41" i="42812"/>
  <c r="AW40" i="42812"/>
  <c r="ET40" i="42812"/>
  <c r="CB42" i="42812"/>
  <c r="AW54" i="42812"/>
  <c r="ET54" i="42812"/>
  <c r="CJ42" i="42812"/>
  <c r="EZ42" i="42812"/>
  <c r="CR40" i="42812"/>
  <c r="FB40" i="42812"/>
  <c r="CU48" i="42812"/>
  <c r="FC48" i="42812"/>
  <c r="EW48" i="42812"/>
  <c r="BE48" i="42812"/>
  <c r="CH40" i="42812"/>
  <c r="AT49" i="42812"/>
  <c r="ES49" i="42812"/>
  <c r="CD43" i="42812"/>
  <c r="BE54" i="42812"/>
  <c r="EW54" i="42812"/>
  <c r="AZ48" i="42812"/>
  <c r="EU48" i="42812"/>
  <c r="CC46" i="42812"/>
  <c r="CJ49" i="42812"/>
  <c r="EZ49" i="42812"/>
  <c r="FC53" i="42812"/>
  <c r="CU53" i="42812"/>
  <c r="CN44" i="42812"/>
  <c r="FA44" i="42812"/>
  <c r="CF38" i="42812"/>
  <c r="BZ45" i="42812"/>
  <c r="FA52" i="42812"/>
  <c r="CN52" i="42812"/>
  <c r="CN55" i="42812"/>
  <c r="FA55" i="42812"/>
  <c r="FC55" i="42812"/>
  <c r="CU55" i="42812"/>
  <c r="EP51" i="42812"/>
  <c r="U51" i="42812"/>
  <c r="EI56" i="42812"/>
  <c r="EI57" i="42812"/>
  <c r="CE43" i="42812"/>
  <c r="CB36" i="42812"/>
  <c r="EN57" i="42812"/>
  <c r="EN56" i="42812"/>
  <c r="CH52" i="42812"/>
  <c r="L51" i="42812" a="1"/>
  <c r="L51" i="42812" s="1"/>
  <c r="L65" i="42812" a="1"/>
  <c r="L65" i="42812" s="1"/>
  <c r="M38" i="42812"/>
  <c r="M41" i="42812"/>
  <c r="M56" i="42812"/>
  <c r="L54" i="42812" a="1"/>
  <c r="L54" i="42812" s="1"/>
  <c r="M62" i="42812"/>
  <c r="M65" i="42812"/>
  <c r="M51" i="42812"/>
  <c r="M45" i="42812"/>
  <c r="L62" i="42812" a="1"/>
  <c r="L62" i="42812" s="1"/>
  <c r="M50" i="42812"/>
  <c r="M60" i="42812"/>
  <c r="M54" i="42812"/>
  <c r="M61" i="42812"/>
  <c r="L55" i="42812" a="1"/>
  <c r="L55" i="42812" s="1"/>
  <c r="L45" i="42812" a="1"/>
  <c r="L45" i="42812" s="1"/>
  <c r="L50" i="42812" a="1"/>
  <c r="L50" i="42812" s="1"/>
  <c r="L60" i="42812" a="1"/>
  <c r="L60" i="42812" s="1"/>
  <c r="M58" i="42812"/>
  <c r="L39" i="42812" a="1"/>
  <c r="L39" i="42812" s="1"/>
  <c r="B36" i="42812"/>
  <c r="M40" i="42812"/>
  <c r="L38" i="42812" a="1"/>
  <c r="L38" i="42812" s="1"/>
  <c r="L59" i="42812" a="1"/>
  <c r="L59" i="42812" s="1"/>
  <c r="L43" i="42812" a="1"/>
  <c r="L43" i="42812" s="1"/>
  <c r="L64" i="42812" a="1"/>
  <c r="L64" i="42812" s="1"/>
  <c r="L37" i="42812" a="1"/>
  <c r="L37" i="42812" s="1"/>
  <c r="L53" i="42812" a="1"/>
  <c r="L53" i="42812" s="1"/>
  <c r="M48" i="42812"/>
  <c r="M59" i="42812"/>
  <c r="L49" i="42812" a="1"/>
  <c r="L49" i="42812" s="1"/>
  <c r="M42" i="42812"/>
  <c r="M43" i="42812"/>
  <c r="L40" i="42812" a="1"/>
  <c r="L40" i="42812" s="1"/>
  <c r="O55" i="42812"/>
  <c r="O54" i="42812" s="1"/>
  <c r="O53" i="42812" s="1"/>
  <c r="O52" i="42812" s="1"/>
  <c r="O51" i="42812" s="1"/>
  <c r="O50" i="42812" s="1"/>
  <c r="O49" i="42812" s="1"/>
  <c r="O48" i="42812" s="1"/>
  <c r="O47" i="42812" s="1"/>
  <c r="O46" i="42812" s="1"/>
  <c r="O45" i="42812" s="1"/>
  <c r="O44" i="42812" s="1"/>
  <c r="O43" i="42812" s="1"/>
  <c r="O42" i="42812" s="1"/>
  <c r="O41" i="42812" s="1"/>
  <c r="O40" i="42812" s="1"/>
  <c r="O39" i="42812" s="1"/>
  <c r="O38" i="42812" s="1"/>
  <c r="O37" i="42812" s="1"/>
  <c r="O36" i="42812" s="1"/>
  <c r="L63" i="42812" a="1"/>
  <c r="L63" i="42812" s="1"/>
  <c r="M47" i="42812"/>
  <c r="M39" i="42812"/>
  <c r="M37" i="42812"/>
  <c r="L42" i="42812" a="1"/>
  <c r="L42" i="42812" s="1"/>
  <c r="M52" i="42812"/>
  <c r="M63" i="42812"/>
  <c r="L46" i="42812" a="1"/>
  <c r="L46" i="42812" s="1"/>
  <c r="L61" i="42812" a="1"/>
  <c r="L61" i="42812" s="1"/>
  <c r="L47" i="42812" a="1"/>
  <c r="L47" i="42812" s="1"/>
  <c r="L48" i="42812" a="1"/>
  <c r="L48" i="42812" s="1"/>
  <c r="L44" i="42812" a="1"/>
  <c r="L44" i="42812" s="1"/>
  <c r="M57" i="42812"/>
  <c r="L56" i="42812" a="1"/>
  <c r="L56" i="42812" s="1"/>
  <c r="L41" i="42812" a="1"/>
  <c r="L41" i="42812" s="1"/>
  <c r="M49" i="42812"/>
  <c r="M46" i="42812"/>
  <c r="L57" i="42812" a="1"/>
  <c r="L57" i="42812" s="1"/>
  <c r="L52" i="42812" a="1"/>
  <c r="L52" i="42812" s="1"/>
  <c r="M55" i="42812"/>
  <c r="M64" i="42812"/>
  <c r="M53" i="42812"/>
  <c r="L58" i="42812" a="1"/>
  <c r="L58" i="42812" s="1"/>
  <c r="M44" i="42812"/>
  <c r="CA46" i="42812"/>
  <c r="CD48" i="42812"/>
  <c r="DC57" i="42812"/>
  <c r="DC56" i="42812"/>
  <c r="BY53" i="42812"/>
  <c r="CD38" i="42812"/>
  <c r="AZ42" i="42812"/>
  <c r="EU42" i="42812"/>
  <c r="CA41" i="42812"/>
  <c r="CA56" i="42812" s="1"/>
  <c r="M620" i="42812"/>
  <c r="M632" i="42812"/>
  <c r="M627" i="42812"/>
  <c r="M635" i="42812"/>
  <c r="L616" i="42812" a="1"/>
  <c r="L616" i="42812" s="1"/>
  <c r="L607" i="42812" a="1"/>
  <c r="L607" i="42812" s="1"/>
  <c r="N632" i="42812"/>
  <c r="O632" i="42812" s="1"/>
  <c r="N631" i="42812" s="1"/>
  <c r="O631" i="42812" s="1"/>
  <c r="N630" i="42812" s="1"/>
  <c r="O630" i="42812" s="1"/>
  <c r="N629" i="42812" s="1"/>
  <c r="O629" i="42812" s="1"/>
  <c r="N628" i="42812" s="1"/>
  <c r="O628" i="42812" s="1"/>
  <c r="N627" i="42812" s="1"/>
  <c r="O627" i="42812" s="1"/>
  <c r="N626" i="42812" s="1"/>
  <c r="O626" i="42812" s="1"/>
  <c r="N625" i="42812" s="1"/>
  <c r="O625" i="42812" s="1"/>
  <c r="N624" i="42812" s="1"/>
  <c r="O624" i="42812" s="1"/>
  <c r="N623" i="42812" s="1"/>
  <c r="O623" i="42812" s="1"/>
  <c r="N622" i="42812" s="1"/>
  <c r="O622" i="42812" s="1"/>
  <c r="N621" i="42812" s="1"/>
  <c r="O621" i="42812" s="1"/>
  <c r="N620" i="42812" s="1"/>
  <c r="O620" i="42812" s="1"/>
  <c r="N619" i="42812" s="1"/>
  <c r="O619" i="42812" s="1"/>
  <c r="N618" i="42812" s="1"/>
  <c r="O618" i="42812" s="1"/>
  <c r="N617" i="42812" s="1"/>
  <c r="O617" i="42812" s="1"/>
  <c r="N616" i="42812" s="1"/>
  <c r="O616" i="42812" s="1"/>
  <c r="N615" i="42812" s="1"/>
  <c r="O615" i="42812" s="1"/>
  <c r="N614" i="42812" s="1"/>
  <c r="O614" i="42812" s="1"/>
  <c r="N613" i="42812" s="1"/>
  <c r="O613" i="42812" s="1"/>
  <c r="N612" i="42812" s="1"/>
  <c r="O612" i="42812" s="1"/>
  <c r="N611" i="42812" s="1"/>
  <c r="O611" i="42812" s="1"/>
  <c r="N610" i="42812" s="1"/>
  <c r="O610" i="42812" s="1"/>
  <c r="N609" i="42812" s="1"/>
  <c r="O609" i="42812" s="1"/>
  <c r="N608" i="42812" s="1"/>
  <c r="O608" i="42812" s="1"/>
  <c r="N607" i="42812" s="1"/>
  <c r="O607" i="42812" s="1"/>
  <c r="N606" i="42812" s="1"/>
  <c r="O606" i="42812" s="1"/>
  <c r="N605" i="42812" s="1"/>
  <c r="O605" i="42812" s="1"/>
  <c r="N604" i="42812" s="1"/>
  <c r="O604" i="42812" s="1"/>
  <c r="N603" i="42812" s="1"/>
  <c r="O603" i="42812" s="1"/>
  <c r="N602" i="42812" s="1"/>
  <c r="O602" i="42812" s="1"/>
  <c r="N601" i="42812" s="1"/>
  <c r="O601" i="42812" s="1"/>
  <c r="N600" i="42812" s="1"/>
  <c r="O600" i="42812" s="1"/>
  <c r="N599" i="42812" s="1"/>
  <c r="O599" i="42812" s="1"/>
  <c r="N598" i="42812" s="1"/>
  <c r="O598" i="42812" s="1"/>
  <c r="N597" i="42812" s="1"/>
  <c r="O597" i="42812" s="1"/>
  <c r="N596" i="42812" s="1"/>
  <c r="O596" i="42812" s="1"/>
  <c r="N595" i="42812" s="1"/>
  <c r="O595" i="42812" s="1"/>
  <c r="N594" i="42812" s="1"/>
  <c r="O594" i="42812" s="1"/>
  <c r="N593" i="42812" s="1"/>
  <c r="O593" i="42812" s="1"/>
  <c r="N592" i="42812" s="1"/>
  <c r="O592" i="42812" s="1"/>
  <c r="N591" i="42812" s="1"/>
  <c r="O591" i="42812" s="1"/>
  <c r="N590" i="42812" s="1"/>
  <c r="O590" i="42812" s="1"/>
  <c r="N589" i="42812" s="1"/>
  <c r="O589" i="42812" s="1"/>
  <c r="N588" i="42812" s="1"/>
  <c r="O588" i="42812" s="1"/>
  <c r="N587" i="42812" s="1"/>
  <c r="O587" i="42812" s="1"/>
  <c r="N586" i="42812" s="1"/>
  <c r="O586" i="42812" s="1"/>
  <c r="N585" i="42812" s="1"/>
  <c r="O585" i="42812" s="1"/>
  <c r="N584" i="42812" s="1"/>
  <c r="O584" i="42812" s="1"/>
  <c r="N583" i="42812" s="1"/>
  <c r="O583" i="42812" s="1"/>
  <c r="N582" i="42812" s="1"/>
  <c r="O582" i="42812" s="1"/>
  <c r="N581" i="42812" s="1"/>
  <c r="O581" i="42812" s="1"/>
  <c r="N580" i="42812" s="1"/>
  <c r="O580" i="42812" s="1"/>
  <c r="N579" i="42812" s="1"/>
  <c r="O579" i="42812" s="1"/>
  <c r="N578" i="42812" s="1"/>
  <c r="O578" i="42812" s="1"/>
  <c r="N577" i="42812" s="1"/>
  <c r="O577" i="42812" s="1"/>
  <c r="N576" i="42812" s="1"/>
  <c r="O576" i="42812" s="1"/>
  <c r="N575" i="42812" s="1"/>
  <c r="O575" i="42812" s="1"/>
  <c r="N574" i="42812" s="1"/>
  <c r="O574" i="42812" s="1"/>
  <c r="N573" i="42812" s="1"/>
  <c r="O573" i="42812" s="1"/>
  <c r="N572" i="42812" s="1"/>
  <c r="O572" i="42812" s="1"/>
  <c r="N571" i="42812" s="1"/>
  <c r="O571" i="42812" s="1"/>
  <c r="N570" i="42812" s="1"/>
  <c r="O570" i="42812" s="1"/>
  <c r="N569" i="42812" s="1"/>
  <c r="O569" i="42812" s="1"/>
  <c r="N568" i="42812" s="1"/>
  <c r="O568" i="42812" s="1"/>
  <c r="N567" i="42812" s="1"/>
  <c r="O567" i="42812" s="1"/>
  <c r="N566" i="42812" s="1"/>
  <c r="O566" i="42812" s="1"/>
  <c r="N565" i="42812" s="1"/>
  <c r="O565" i="42812" s="1"/>
  <c r="N564" i="42812" s="1"/>
  <c r="O564" i="42812" s="1"/>
  <c r="N563" i="42812" s="1"/>
  <c r="O563" i="42812" s="1"/>
  <c r="N562" i="42812" s="1"/>
  <c r="O562" i="42812" s="1"/>
  <c r="N561" i="42812" s="1"/>
  <c r="O561" i="42812" s="1"/>
  <c r="N560" i="42812" s="1"/>
  <c r="O560" i="42812" s="1"/>
  <c r="N559" i="42812" s="1"/>
  <c r="O559" i="42812" s="1"/>
  <c r="N558" i="42812" s="1"/>
  <c r="O558" i="42812" s="1"/>
  <c r="N557" i="42812" s="1"/>
  <c r="O557" i="42812" s="1"/>
  <c r="N556" i="42812" s="1"/>
  <c r="O556" i="42812" s="1"/>
  <c r="N555" i="42812" s="1"/>
  <c r="O555" i="42812" s="1"/>
  <c r="N554" i="42812" s="1"/>
  <c r="O554" i="42812" s="1"/>
  <c r="N553" i="42812" s="1"/>
  <c r="O553" i="42812" s="1"/>
  <c r="N552" i="42812" s="1"/>
  <c r="O552" i="42812" s="1"/>
  <c r="N551" i="42812" s="1"/>
  <c r="O551" i="42812" s="1"/>
  <c r="N550" i="42812" s="1"/>
  <c r="O550" i="42812" s="1"/>
  <c r="N549" i="42812" s="1"/>
  <c r="O549" i="42812" s="1"/>
  <c r="N548" i="42812" s="1"/>
  <c r="O548" i="42812" s="1"/>
  <c r="N547" i="42812" s="1"/>
  <c r="O547" i="42812" s="1"/>
  <c r="N546" i="42812" s="1"/>
  <c r="O546" i="42812" s="1"/>
  <c r="N545" i="42812" s="1"/>
  <c r="O545" i="42812" s="1"/>
  <c r="N544" i="42812" s="1"/>
  <c r="O544" i="42812" s="1"/>
  <c r="N543" i="42812" s="1"/>
  <c r="O543" i="42812" s="1"/>
  <c r="N542" i="42812" s="1"/>
  <c r="O542" i="42812" s="1"/>
  <c r="N541" i="42812" s="1"/>
  <c r="O541" i="42812" s="1"/>
  <c r="N540" i="42812" s="1"/>
  <c r="O540" i="42812" s="1"/>
  <c r="N539" i="42812" s="1"/>
  <c r="O539" i="42812" s="1"/>
  <c r="N538" i="42812" s="1"/>
  <c r="O538" i="42812" s="1"/>
  <c r="N537" i="42812" s="1"/>
  <c r="O537" i="42812" s="1"/>
  <c r="N536" i="42812" s="1"/>
  <c r="O536" i="42812" s="1"/>
  <c r="N535" i="42812" s="1"/>
  <c r="O535" i="42812" s="1"/>
  <c r="N534" i="42812" s="1"/>
  <c r="O534" i="42812" s="1"/>
  <c r="N533" i="42812" s="1"/>
  <c r="O533" i="42812" s="1"/>
  <c r="N532" i="42812" s="1"/>
  <c r="O532" i="42812" s="1"/>
  <c r="N531" i="42812" s="1"/>
  <c r="O531" i="42812" s="1"/>
  <c r="N530" i="42812" s="1"/>
  <c r="O530" i="42812" s="1"/>
  <c r="N529" i="42812" s="1"/>
  <c r="O529" i="42812" s="1"/>
  <c r="N528" i="42812" s="1"/>
  <c r="O528" i="42812" s="1"/>
  <c r="N527" i="42812" s="1"/>
  <c r="O527" i="42812" s="1"/>
  <c r="N526" i="42812" s="1"/>
  <c r="O526" i="42812" s="1"/>
  <c r="N525" i="42812" s="1"/>
  <c r="O525" i="42812" s="1"/>
  <c r="N524" i="42812" s="1"/>
  <c r="O524" i="42812" s="1"/>
  <c r="N523" i="42812" s="1"/>
  <c r="O523" i="42812" s="1"/>
  <c r="N522" i="42812" s="1"/>
  <c r="O522" i="42812" s="1"/>
  <c r="N521" i="42812" s="1"/>
  <c r="O521" i="42812" s="1"/>
  <c r="N520" i="42812" s="1"/>
  <c r="O520" i="42812" s="1"/>
  <c r="N519" i="42812" s="1"/>
  <c r="O519" i="42812" s="1"/>
  <c r="N518" i="42812" s="1"/>
  <c r="O518" i="42812" s="1"/>
  <c r="N517" i="42812" s="1"/>
  <c r="O517" i="42812" s="1"/>
  <c r="N516" i="42812" s="1"/>
  <c r="O516" i="42812" s="1"/>
  <c r="N515" i="42812" s="1"/>
  <c r="O515" i="42812" s="1"/>
  <c r="N514" i="42812" s="1"/>
  <c r="O514" i="42812" s="1"/>
  <c r="N513" i="42812" s="1"/>
  <c r="O513" i="42812" s="1"/>
  <c r="N512" i="42812" s="1"/>
  <c r="O512" i="42812" s="1"/>
  <c r="N511" i="42812" s="1"/>
  <c r="O511" i="42812" s="1"/>
  <c r="N510" i="42812" s="1"/>
  <c r="O510" i="42812" s="1"/>
  <c r="N509" i="42812" s="1"/>
  <c r="O509" i="42812" s="1"/>
  <c r="N508" i="42812" s="1"/>
  <c r="O508" i="42812" s="1"/>
  <c r="N507" i="42812" s="1"/>
  <c r="O507" i="42812" s="1"/>
  <c r="N506" i="42812" s="1"/>
  <c r="O506" i="42812" s="1"/>
  <c r="N505" i="42812" s="1"/>
  <c r="O505" i="42812" s="1"/>
  <c r="N504" i="42812" s="1"/>
  <c r="O504" i="42812" s="1"/>
  <c r="N503" i="42812" s="1"/>
  <c r="O503" i="42812" s="1"/>
  <c r="N502" i="42812" s="1"/>
  <c r="O502" i="42812" s="1"/>
  <c r="N501" i="42812" s="1"/>
  <c r="O501" i="42812" s="1"/>
  <c r="N500" i="42812" s="1"/>
  <c r="O500" i="42812" s="1"/>
  <c r="N499" i="42812" s="1"/>
  <c r="O499" i="42812" s="1"/>
  <c r="N498" i="42812" s="1"/>
  <c r="O498" i="42812" s="1"/>
  <c r="N497" i="42812" s="1"/>
  <c r="O497" i="42812" s="1"/>
  <c r="N496" i="42812" s="1"/>
  <c r="O496" i="42812" s="1"/>
  <c r="N495" i="42812" s="1"/>
  <c r="O495" i="42812" s="1"/>
  <c r="N494" i="42812" s="1"/>
  <c r="O494" i="42812" s="1"/>
  <c r="N493" i="42812" s="1"/>
  <c r="O493" i="42812" s="1"/>
  <c r="N492" i="42812" s="1"/>
  <c r="O492" i="42812" s="1"/>
  <c r="N491" i="42812" s="1"/>
  <c r="O491" i="42812" s="1"/>
  <c r="N490" i="42812" s="1"/>
  <c r="O490" i="42812" s="1"/>
  <c r="N489" i="42812" s="1"/>
  <c r="O489" i="42812" s="1"/>
  <c r="N488" i="42812" s="1"/>
  <c r="O488" i="42812" s="1"/>
  <c r="N487" i="42812" s="1"/>
  <c r="O487" i="42812" s="1"/>
  <c r="N486" i="42812" s="1"/>
  <c r="O486" i="42812" s="1"/>
  <c r="N485" i="42812" s="1"/>
  <c r="O485" i="42812" s="1"/>
  <c r="N484" i="42812" s="1"/>
  <c r="O484" i="42812" s="1"/>
  <c r="N483" i="42812" s="1"/>
  <c r="O483" i="42812" s="1"/>
  <c r="N482" i="42812" s="1"/>
  <c r="O482" i="42812" s="1"/>
  <c r="N481" i="42812" s="1"/>
  <c r="O481" i="42812" s="1"/>
  <c r="N480" i="42812" s="1"/>
  <c r="O480" i="42812" s="1"/>
  <c r="N479" i="42812" s="1"/>
  <c r="O479" i="42812" s="1"/>
  <c r="N478" i="42812" s="1"/>
  <c r="O478" i="42812" s="1"/>
  <c r="N477" i="42812" s="1"/>
  <c r="O477" i="42812" s="1"/>
  <c r="N476" i="42812" s="1"/>
  <c r="O476" i="42812" s="1"/>
  <c r="N475" i="42812" s="1"/>
  <c r="O475" i="42812" s="1"/>
  <c r="N474" i="42812" s="1"/>
  <c r="O474" i="42812" s="1"/>
  <c r="N473" i="42812" s="1"/>
  <c r="O473" i="42812" s="1"/>
  <c r="N472" i="42812" s="1"/>
  <c r="O472" i="42812" s="1"/>
  <c r="N471" i="42812" s="1"/>
  <c r="O471" i="42812" s="1"/>
  <c r="N470" i="42812" s="1"/>
  <c r="O470" i="42812" s="1"/>
  <c r="N469" i="42812" s="1"/>
  <c r="O469" i="42812" s="1"/>
  <c r="N468" i="42812" s="1"/>
  <c r="O468" i="42812" s="1"/>
  <c r="N467" i="42812" s="1"/>
  <c r="O467" i="42812" s="1"/>
  <c r="N466" i="42812" s="1"/>
  <c r="O466" i="42812" s="1"/>
  <c r="N465" i="42812" s="1"/>
  <c r="O465" i="42812" s="1"/>
  <c r="N464" i="42812" s="1"/>
  <c r="O464" i="42812" s="1"/>
  <c r="N463" i="42812" s="1"/>
  <c r="O463" i="42812" s="1"/>
  <c r="N462" i="42812" s="1"/>
  <c r="O462" i="42812" s="1"/>
  <c r="N461" i="42812" s="1"/>
  <c r="O461" i="42812" s="1"/>
  <c r="N460" i="42812" s="1"/>
  <c r="O460" i="42812" s="1"/>
  <c r="N459" i="42812" s="1"/>
  <c r="O459" i="42812" s="1"/>
  <c r="N458" i="42812" s="1"/>
  <c r="O458" i="42812" s="1"/>
  <c r="N457" i="42812" s="1"/>
  <c r="O457" i="42812" s="1"/>
  <c r="N456" i="42812" s="1"/>
  <c r="O456" i="42812" s="1"/>
  <c r="N455" i="42812" s="1"/>
  <c r="O455" i="42812" s="1"/>
  <c r="N454" i="42812" s="1"/>
  <c r="O454" i="42812" s="1"/>
  <c r="N453" i="42812" s="1"/>
  <c r="O453" i="42812" s="1"/>
  <c r="N452" i="42812" s="1"/>
  <c r="O452" i="42812" s="1"/>
  <c r="N451" i="42812" s="1"/>
  <c r="O451" i="42812" s="1"/>
  <c r="N450" i="42812" s="1"/>
  <c r="O450" i="42812" s="1"/>
  <c r="N449" i="42812" s="1"/>
  <c r="O449" i="42812" s="1"/>
  <c r="N448" i="42812" s="1"/>
  <c r="O448" i="42812" s="1"/>
  <c r="N447" i="42812" s="1"/>
  <c r="O447" i="42812" s="1"/>
  <c r="N446" i="42812" s="1"/>
  <c r="O446" i="42812" s="1"/>
  <c r="N445" i="42812" s="1"/>
  <c r="O445" i="42812" s="1"/>
  <c r="N444" i="42812" s="1"/>
  <c r="O444" i="42812" s="1"/>
  <c r="N443" i="42812" s="1"/>
  <c r="O443" i="42812" s="1"/>
  <c r="N442" i="42812" s="1"/>
  <c r="O442" i="42812" s="1"/>
  <c r="N441" i="42812" s="1"/>
  <c r="O441" i="42812" s="1"/>
  <c r="N440" i="42812" s="1"/>
  <c r="O440" i="42812" s="1"/>
  <c r="N439" i="42812" s="1"/>
  <c r="O439" i="42812" s="1"/>
  <c r="N438" i="42812" s="1"/>
  <c r="O438" i="42812" s="1"/>
  <c r="N437" i="42812" s="1"/>
  <c r="O437" i="42812" s="1"/>
  <c r="N436" i="42812" s="1"/>
  <c r="O436" i="42812" s="1"/>
  <c r="N435" i="42812" s="1"/>
  <c r="O435" i="42812" s="1"/>
  <c r="N434" i="42812" s="1"/>
  <c r="O434" i="42812" s="1"/>
  <c r="N433" i="42812" s="1"/>
  <c r="O433" i="42812" s="1"/>
  <c r="N432" i="42812" s="1"/>
  <c r="O432" i="42812" s="1"/>
  <c r="N431" i="42812" s="1"/>
  <c r="O431" i="42812" s="1"/>
  <c r="N430" i="42812" s="1"/>
  <c r="O430" i="42812" s="1"/>
  <c r="N429" i="42812" s="1"/>
  <c r="O429" i="42812" s="1"/>
  <c r="N428" i="42812" s="1"/>
  <c r="O428" i="42812" s="1"/>
  <c r="N427" i="42812" s="1"/>
  <c r="O427" i="42812" s="1"/>
  <c r="N426" i="42812" s="1"/>
  <c r="O426" i="42812" s="1"/>
  <c r="N425" i="42812" s="1"/>
  <c r="O425" i="42812" s="1"/>
  <c r="N424" i="42812" s="1"/>
  <c r="O424" i="42812" s="1"/>
  <c r="N423" i="42812" s="1"/>
  <c r="O423" i="42812" s="1"/>
  <c r="N422" i="42812" s="1"/>
  <c r="O422" i="42812" s="1"/>
  <c r="N421" i="42812" s="1"/>
  <c r="O421" i="42812" s="1"/>
  <c r="N420" i="42812" s="1"/>
  <c r="O420" i="42812" s="1"/>
  <c r="N419" i="42812" s="1"/>
  <c r="O419" i="42812" s="1"/>
  <c r="N418" i="42812" s="1"/>
  <c r="O418" i="42812" s="1"/>
  <c r="N417" i="42812" s="1"/>
  <c r="O417" i="42812" s="1"/>
  <c r="N416" i="42812" s="1"/>
  <c r="O416" i="42812" s="1"/>
  <c r="N415" i="42812" s="1"/>
  <c r="O415" i="42812" s="1"/>
  <c r="N414" i="42812" s="1"/>
  <c r="O414" i="42812" s="1"/>
  <c r="N413" i="42812" s="1"/>
  <c r="O413" i="42812" s="1"/>
  <c r="N412" i="42812" s="1"/>
  <c r="O412" i="42812" s="1"/>
  <c r="N411" i="42812" s="1"/>
  <c r="O411" i="42812" s="1"/>
  <c r="N410" i="42812" s="1"/>
  <c r="O410" i="42812" s="1"/>
  <c r="N409" i="42812" s="1"/>
  <c r="O409" i="42812" s="1"/>
  <c r="N408" i="42812" s="1"/>
  <c r="O408" i="42812" s="1"/>
  <c r="N407" i="42812" s="1"/>
  <c r="O407" i="42812" s="1"/>
  <c r="N406" i="42812" s="1"/>
  <c r="O406" i="42812" s="1"/>
  <c r="N405" i="42812" s="1"/>
  <c r="O405" i="42812" s="1"/>
  <c r="N404" i="42812" s="1"/>
  <c r="O404" i="42812" s="1"/>
  <c r="N403" i="42812" s="1"/>
  <c r="O403" i="42812" s="1"/>
  <c r="N402" i="42812" s="1"/>
  <c r="O402" i="42812" s="1"/>
  <c r="N401" i="42812" s="1"/>
  <c r="O401" i="42812" s="1"/>
  <c r="N400" i="42812" s="1"/>
  <c r="O400" i="42812" s="1"/>
  <c r="N399" i="42812" s="1"/>
  <c r="O399" i="42812" s="1"/>
  <c r="N398" i="42812" s="1"/>
  <c r="O398" i="42812" s="1"/>
  <c r="N397" i="42812" s="1"/>
  <c r="O397" i="42812" s="1"/>
  <c r="N396" i="42812" s="1"/>
  <c r="O396" i="42812" s="1"/>
  <c r="N395" i="42812" s="1"/>
  <c r="O395" i="42812" s="1"/>
  <c r="N394" i="42812" s="1"/>
  <c r="O394" i="42812" s="1"/>
  <c r="N393" i="42812" s="1"/>
  <c r="O393" i="42812" s="1"/>
  <c r="N392" i="42812" s="1"/>
  <c r="O392" i="42812" s="1"/>
  <c r="N391" i="42812" s="1"/>
  <c r="O391" i="42812" s="1"/>
  <c r="N390" i="42812" s="1"/>
  <c r="O390" i="42812" s="1"/>
  <c r="N389" i="42812" s="1"/>
  <c r="O389" i="42812" s="1"/>
  <c r="N388" i="42812" s="1"/>
  <c r="O388" i="42812" s="1"/>
  <c r="N387" i="42812" s="1"/>
  <c r="O387" i="42812" s="1"/>
  <c r="N386" i="42812" s="1"/>
  <c r="O386" i="42812" s="1"/>
  <c r="N385" i="42812" s="1"/>
  <c r="O385" i="42812" s="1"/>
  <c r="N384" i="42812" s="1"/>
  <c r="O384" i="42812" s="1"/>
  <c r="N383" i="42812" s="1"/>
  <c r="O383" i="42812" s="1"/>
  <c r="N382" i="42812" s="1"/>
  <c r="O382" i="42812" s="1"/>
  <c r="N381" i="42812" s="1"/>
  <c r="O381" i="42812" s="1"/>
  <c r="N380" i="42812" s="1"/>
  <c r="O380" i="42812" s="1"/>
  <c r="N379" i="42812" s="1"/>
  <c r="O379" i="42812" s="1"/>
  <c r="N378" i="42812" s="1"/>
  <c r="O378" i="42812" s="1"/>
  <c r="N377" i="42812" s="1"/>
  <c r="O377" i="42812" s="1"/>
  <c r="N376" i="42812" s="1"/>
  <c r="O376" i="42812" s="1"/>
  <c r="N375" i="42812" s="1"/>
  <c r="O375" i="42812" s="1"/>
  <c r="N374" i="42812" s="1"/>
  <c r="O374" i="42812" s="1"/>
  <c r="N373" i="42812" s="1"/>
  <c r="O373" i="42812" s="1"/>
  <c r="N372" i="42812" s="1"/>
  <c r="O372" i="42812" s="1"/>
  <c r="N371" i="42812" s="1"/>
  <c r="O371" i="42812" s="1"/>
  <c r="N370" i="42812" s="1"/>
  <c r="O370" i="42812" s="1"/>
  <c r="N369" i="42812" s="1"/>
  <c r="O369" i="42812" s="1"/>
  <c r="N368" i="42812" s="1"/>
  <c r="O368" i="42812" s="1"/>
  <c r="N367" i="42812" s="1"/>
  <c r="O367" i="42812" s="1"/>
  <c r="N366" i="42812" s="1"/>
  <c r="O366" i="42812" s="1"/>
  <c r="N365" i="42812" s="1"/>
  <c r="O365" i="42812" s="1"/>
  <c r="N364" i="42812" s="1"/>
  <c r="O364" i="42812" s="1"/>
  <c r="N363" i="42812" s="1"/>
  <c r="O363" i="42812" s="1"/>
  <c r="N362" i="42812" s="1"/>
  <c r="O362" i="42812" s="1"/>
  <c r="N361" i="42812" s="1"/>
  <c r="O361" i="42812" s="1"/>
  <c r="N360" i="42812" s="1"/>
  <c r="O360" i="42812" s="1"/>
  <c r="N359" i="42812" s="1"/>
  <c r="O359" i="42812" s="1"/>
  <c r="N358" i="42812" s="1"/>
  <c r="O358" i="42812" s="1"/>
  <c r="N357" i="42812" s="1"/>
  <c r="O357" i="42812" s="1"/>
  <c r="N356" i="42812" s="1"/>
  <c r="O356" i="42812" s="1"/>
  <c r="N355" i="42812" s="1"/>
  <c r="O355" i="42812" s="1"/>
  <c r="N354" i="42812" s="1"/>
  <c r="O354" i="42812" s="1"/>
  <c r="N353" i="42812" s="1"/>
  <c r="O353" i="42812" s="1"/>
  <c r="N352" i="42812" s="1"/>
  <c r="O352" i="42812" s="1"/>
  <c r="N351" i="42812" s="1"/>
  <c r="O351" i="42812" s="1"/>
  <c r="N350" i="42812" s="1"/>
  <c r="O350" i="42812" s="1"/>
  <c r="N349" i="42812" s="1"/>
  <c r="O349" i="42812" s="1"/>
  <c r="N348" i="42812" s="1"/>
  <c r="O348" i="42812" s="1"/>
  <c r="N347" i="42812" s="1"/>
  <c r="O347" i="42812" s="1"/>
  <c r="N346" i="42812" s="1"/>
  <c r="O346" i="42812" s="1"/>
  <c r="N345" i="42812" s="1"/>
  <c r="O345" i="42812" s="1"/>
  <c r="N344" i="42812" s="1"/>
  <c r="O344" i="42812" s="1"/>
  <c r="N343" i="42812" s="1"/>
  <c r="O343" i="42812" s="1"/>
  <c r="N342" i="42812" s="1"/>
  <c r="O342" i="42812" s="1"/>
  <c r="N341" i="42812" s="1"/>
  <c r="O341" i="42812" s="1"/>
  <c r="N340" i="42812" s="1"/>
  <c r="O340" i="42812" s="1"/>
  <c r="N339" i="42812" s="1"/>
  <c r="O339" i="42812" s="1"/>
  <c r="N338" i="42812" s="1"/>
  <c r="O338" i="42812" s="1"/>
  <c r="N337" i="42812" s="1"/>
  <c r="O337" i="42812" s="1"/>
  <c r="N336" i="42812" s="1"/>
  <c r="O336" i="42812" s="1"/>
  <c r="N335" i="42812" s="1"/>
  <c r="O335" i="42812" s="1"/>
  <c r="N334" i="42812" s="1"/>
  <c r="O334" i="42812" s="1"/>
  <c r="N333" i="42812" s="1"/>
  <c r="O333" i="42812" s="1"/>
  <c r="N332" i="42812" s="1"/>
  <c r="O332" i="42812" s="1"/>
  <c r="N331" i="42812" s="1"/>
  <c r="O331" i="42812" s="1"/>
  <c r="N330" i="42812" s="1"/>
  <c r="O330" i="42812" s="1"/>
  <c r="N329" i="42812" s="1"/>
  <c r="O329" i="42812" s="1"/>
  <c r="N328" i="42812" s="1"/>
  <c r="O328" i="42812" s="1"/>
  <c r="N327" i="42812" s="1"/>
  <c r="O327" i="42812" s="1"/>
  <c r="N326" i="42812" s="1"/>
  <c r="O326" i="42812" s="1"/>
  <c r="N325" i="42812" s="1"/>
  <c r="O325" i="42812" s="1"/>
  <c r="N324" i="42812" s="1"/>
  <c r="O324" i="42812" s="1"/>
  <c r="N323" i="42812" s="1"/>
  <c r="O323" i="42812" s="1"/>
  <c r="N322" i="42812" s="1"/>
  <c r="O322" i="42812" s="1"/>
  <c r="N321" i="42812" s="1"/>
  <c r="O321" i="42812" s="1"/>
  <c r="N320" i="42812" s="1"/>
  <c r="O320" i="42812" s="1"/>
  <c r="N319" i="42812" s="1"/>
  <c r="O319" i="42812" s="1"/>
  <c r="N318" i="42812" s="1"/>
  <c r="O318" i="42812" s="1"/>
  <c r="N317" i="42812" s="1"/>
  <c r="O317" i="42812" s="1"/>
  <c r="N316" i="42812" s="1"/>
  <c r="O316" i="42812" s="1"/>
  <c r="N315" i="42812" s="1"/>
  <c r="O315" i="42812" s="1"/>
  <c r="N314" i="42812" s="1"/>
  <c r="O314" i="42812" s="1"/>
  <c r="N313" i="42812" s="1"/>
  <c r="O313" i="42812" s="1"/>
  <c r="N312" i="42812" s="1"/>
  <c r="O312" i="42812" s="1"/>
  <c r="N311" i="42812" s="1"/>
  <c r="O311" i="42812" s="1"/>
  <c r="N310" i="42812" s="1"/>
  <c r="O310" i="42812" s="1"/>
  <c r="N309" i="42812" s="1"/>
  <c r="O309" i="42812" s="1"/>
  <c r="N308" i="42812" s="1"/>
  <c r="O308" i="42812" s="1"/>
  <c r="N307" i="42812" s="1"/>
  <c r="O307" i="42812" s="1"/>
  <c r="N306" i="42812" s="1"/>
  <c r="O306" i="42812" s="1"/>
  <c r="N305" i="42812" s="1"/>
  <c r="O305" i="42812" s="1"/>
  <c r="N304" i="42812" s="1"/>
  <c r="O304" i="42812" s="1"/>
  <c r="N303" i="42812" s="1"/>
  <c r="O303" i="42812" s="1"/>
  <c r="N302" i="42812" s="1"/>
  <c r="O302" i="42812" s="1"/>
  <c r="N301" i="42812" s="1"/>
  <c r="O301" i="42812" s="1"/>
  <c r="N300" i="42812" s="1"/>
  <c r="O300" i="42812" s="1"/>
  <c r="N299" i="42812" s="1"/>
  <c r="O299" i="42812" s="1"/>
  <c r="N298" i="42812" s="1"/>
  <c r="O298" i="42812" s="1"/>
  <c r="N297" i="42812" s="1"/>
  <c r="O297" i="42812" s="1"/>
  <c r="N296" i="42812" s="1"/>
  <c r="O296" i="42812" s="1"/>
  <c r="N295" i="42812" s="1"/>
  <c r="O295" i="42812" s="1"/>
  <c r="N294" i="42812" s="1"/>
  <c r="O294" i="42812" s="1"/>
  <c r="N293" i="42812" s="1"/>
  <c r="O293" i="42812" s="1"/>
  <c r="N292" i="42812" s="1"/>
  <c r="O292" i="42812" s="1"/>
  <c r="N291" i="42812" s="1"/>
  <c r="O291" i="42812" s="1"/>
  <c r="N290" i="42812" s="1"/>
  <c r="O290" i="42812" s="1"/>
  <c r="N289" i="42812" s="1"/>
  <c r="O289" i="42812" s="1"/>
  <c r="N288" i="42812" s="1"/>
  <c r="O288" i="42812" s="1"/>
  <c r="N287" i="42812" s="1"/>
  <c r="O287" i="42812" s="1"/>
  <c r="N286" i="42812" s="1"/>
  <c r="O286" i="42812" s="1"/>
  <c r="N285" i="42812" s="1"/>
  <c r="O285" i="42812" s="1"/>
  <c r="N284" i="42812" s="1"/>
  <c r="O284" i="42812" s="1"/>
  <c r="N283" i="42812" s="1"/>
  <c r="O283" i="42812" s="1"/>
  <c r="N282" i="42812" s="1"/>
  <c r="O282" i="42812" s="1"/>
  <c r="N281" i="42812" s="1"/>
  <c r="O281" i="42812" s="1"/>
  <c r="N280" i="42812" s="1"/>
  <c r="O280" i="42812" s="1"/>
  <c r="N279" i="42812" s="1"/>
  <c r="O279" i="42812" s="1"/>
  <c r="N278" i="42812" s="1"/>
  <c r="O278" i="42812" s="1"/>
  <c r="N277" i="42812" s="1"/>
  <c r="O277" i="42812" s="1"/>
  <c r="N276" i="42812" s="1"/>
  <c r="O276" i="42812" s="1"/>
  <c r="N275" i="42812" s="1"/>
  <c r="O275" i="42812" s="1"/>
  <c r="N274" i="42812" s="1"/>
  <c r="O274" i="42812" s="1"/>
  <c r="N273" i="42812" s="1"/>
  <c r="O273" i="42812" s="1"/>
  <c r="N272" i="42812" s="1"/>
  <c r="O272" i="42812" s="1"/>
  <c r="N271" i="42812" s="1"/>
  <c r="O271" i="42812" s="1"/>
  <c r="N270" i="42812" s="1"/>
  <c r="O270" i="42812" s="1"/>
  <c r="N269" i="42812" s="1"/>
  <c r="O269" i="42812" s="1"/>
  <c r="N268" i="42812" s="1"/>
  <c r="O268" i="42812" s="1"/>
  <c r="N267" i="42812" s="1"/>
  <c r="O267" i="42812" s="1"/>
  <c r="N266" i="42812" s="1"/>
  <c r="O266" i="42812" s="1"/>
  <c r="N265" i="42812" s="1"/>
  <c r="O265" i="42812" s="1"/>
  <c r="N264" i="42812" s="1"/>
  <c r="O264" i="42812" s="1"/>
  <c r="N263" i="42812" s="1"/>
  <c r="O263" i="42812" s="1"/>
  <c r="N262" i="42812" s="1"/>
  <c r="O262" i="42812" s="1"/>
  <c r="N261" i="42812" s="1"/>
  <c r="O261" i="42812" s="1"/>
  <c r="N260" i="42812" s="1"/>
  <c r="O260" i="42812" s="1"/>
  <c r="N259" i="42812" s="1"/>
  <c r="O259" i="42812" s="1"/>
  <c r="N258" i="42812" s="1"/>
  <c r="O258" i="42812" s="1"/>
  <c r="N257" i="42812" s="1"/>
  <c r="O257" i="42812" s="1"/>
  <c r="N256" i="42812" s="1"/>
  <c r="O256" i="42812" s="1"/>
  <c r="N255" i="42812" s="1"/>
  <c r="O255" i="42812" s="1"/>
  <c r="N254" i="42812" s="1"/>
  <c r="O254" i="42812" s="1"/>
  <c r="N253" i="42812" s="1"/>
  <c r="O253" i="42812" s="1"/>
  <c r="N252" i="42812" s="1"/>
  <c r="O252" i="42812" s="1"/>
  <c r="N251" i="42812" s="1"/>
  <c r="O251" i="42812" s="1"/>
  <c r="N250" i="42812" s="1"/>
  <c r="O250" i="42812" s="1"/>
  <c r="N249" i="42812" s="1"/>
  <c r="O249" i="42812" s="1"/>
  <c r="N248" i="42812" s="1"/>
  <c r="O248" i="42812" s="1"/>
  <c r="N247" i="42812" s="1"/>
  <c r="O247" i="42812" s="1"/>
  <c r="N246" i="42812" s="1"/>
  <c r="O246" i="42812" s="1"/>
  <c r="N245" i="42812" s="1"/>
  <c r="O245" i="42812" s="1"/>
  <c r="N244" i="42812" s="1"/>
  <c r="O244" i="42812" s="1"/>
  <c r="N243" i="42812" s="1"/>
  <c r="O243" i="42812" s="1"/>
  <c r="N242" i="42812" s="1"/>
  <c r="O242" i="42812" s="1"/>
  <c r="N241" i="42812" s="1"/>
  <c r="O241" i="42812" s="1"/>
  <c r="N240" i="42812" s="1"/>
  <c r="O240" i="42812" s="1"/>
  <c r="N239" i="42812" s="1"/>
  <c r="O239" i="42812" s="1"/>
  <c r="N238" i="42812" s="1"/>
  <c r="O238" i="42812" s="1"/>
  <c r="N237" i="42812" s="1"/>
  <c r="O237" i="42812" s="1"/>
  <c r="N236" i="42812" s="1"/>
  <c r="O236" i="42812" s="1"/>
  <c r="N235" i="42812" s="1"/>
  <c r="O235" i="42812" s="1"/>
  <c r="N234" i="42812" s="1"/>
  <c r="O234" i="42812" s="1"/>
  <c r="N233" i="42812" s="1"/>
  <c r="O233" i="42812" s="1"/>
  <c r="N232" i="42812" s="1"/>
  <c r="O232" i="42812" s="1"/>
  <c r="N231" i="42812" s="1"/>
  <c r="O231" i="42812" s="1"/>
  <c r="N230" i="42812" s="1"/>
  <c r="O230" i="42812" s="1"/>
  <c r="N229" i="42812" s="1"/>
  <c r="O229" i="42812" s="1"/>
  <c r="N228" i="42812" s="1"/>
  <c r="O228" i="42812" s="1"/>
  <c r="N227" i="42812" s="1"/>
  <c r="O227" i="42812" s="1"/>
  <c r="N226" i="42812" s="1"/>
  <c r="O226" i="42812" s="1"/>
  <c r="N225" i="42812" s="1"/>
  <c r="O225" i="42812" s="1"/>
  <c r="N224" i="42812" s="1"/>
  <c r="O224" i="42812" s="1"/>
  <c r="N223" i="42812" s="1"/>
  <c r="O223" i="42812" s="1"/>
  <c r="N222" i="42812" s="1"/>
  <c r="O222" i="42812" s="1"/>
  <c r="N221" i="42812" s="1"/>
  <c r="O221" i="42812" s="1"/>
  <c r="N220" i="42812" s="1"/>
  <c r="O220" i="42812" s="1"/>
  <c r="N219" i="42812" s="1"/>
  <c r="O219" i="42812" s="1"/>
  <c r="N218" i="42812" s="1"/>
  <c r="O218" i="42812" s="1"/>
  <c r="N217" i="42812" s="1"/>
  <c r="O217" i="42812" s="1"/>
  <c r="N216" i="42812" s="1"/>
  <c r="O216" i="42812" s="1"/>
  <c r="N215" i="42812" s="1"/>
  <c r="O215" i="42812" s="1"/>
  <c r="N214" i="42812" s="1"/>
  <c r="O214" i="42812" s="1"/>
  <c r="N213" i="42812" s="1"/>
  <c r="O213" i="42812" s="1"/>
  <c r="N212" i="42812" s="1"/>
  <c r="O212" i="42812" s="1"/>
  <c r="N211" i="42812" s="1"/>
  <c r="O211" i="42812" s="1"/>
  <c r="N210" i="42812" s="1"/>
  <c r="O210" i="42812" s="1"/>
  <c r="N209" i="42812" s="1"/>
  <c r="O209" i="42812" s="1"/>
  <c r="N208" i="42812" s="1"/>
  <c r="O208" i="42812" s="1"/>
  <c r="N207" i="42812" s="1"/>
  <c r="O207" i="42812" s="1"/>
  <c r="N206" i="42812" s="1"/>
  <c r="O206" i="42812" s="1"/>
  <c r="N205" i="42812" s="1"/>
  <c r="O205" i="42812" s="1"/>
  <c r="N204" i="42812" s="1"/>
  <c r="O204" i="42812" s="1"/>
  <c r="N203" i="42812" s="1"/>
  <c r="O203" i="42812" s="1"/>
  <c r="N202" i="42812" s="1"/>
  <c r="O202" i="42812" s="1"/>
  <c r="N201" i="42812" s="1"/>
  <c r="O201" i="42812" s="1"/>
  <c r="N200" i="42812" s="1"/>
  <c r="O200" i="42812" s="1"/>
  <c r="N199" i="42812" s="1"/>
  <c r="O199" i="42812" s="1"/>
  <c r="N198" i="42812" s="1"/>
  <c r="O198" i="42812" s="1"/>
  <c r="N197" i="42812" s="1"/>
  <c r="O197" i="42812" s="1"/>
  <c r="N196" i="42812" s="1"/>
  <c r="O196" i="42812" s="1"/>
  <c r="N195" i="42812" s="1"/>
  <c r="O195" i="42812" s="1"/>
  <c r="N194" i="42812" s="1"/>
  <c r="O194" i="42812" s="1"/>
  <c r="N193" i="42812" s="1"/>
  <c r="O193" i="42812" s="1"/>
  <c r="N192" i="42812" s="1"/>
  <c r="O192" i="42812" s="1"/>
  <c r="N191" i="42812" s="1"/>
  <c r="O191" i="42812" s="1"/>
  <c r="N190" i="42812" s="1"/>
  <c r="O190" i="42812" s="1"/>
  <c r="N189" i="42812" s="1"/>
  <c r="O189" i="42812" s="1"/>
  <c r="N188" i="42812" s="1"/>
  <c r="O188" i="42812" s="1"/>
  <c r="N187" i="42812" s="1"/>
  <c r="O187" i="42812" s="1"/>
  <c r="N186" i="42812" s="1"/>
  <c r="O186" i="42812" s="1"/>
  <c r="N185" i="42812" s="1"/>
  <c r="O185" i="42812" s="1"/>
  <c r="N184" i="42812" s="1"/>
  <c r="O184" i="42812" s="1"/>
  <c r="N183" i="42812" s="1"/>
  <c r="O183" i="42812" s="1"/>
  <c r="N182" i="42812" s="1"/>
  <c r="O182" i="42812" s="1"/>
  <c r="N181" i="42812" s="1"/>
  <c r="O181" i="42812" s="1"/>
  <c r="N180" i="42812" s="1"/>
  <c r="O180" i="42812" s="1"/>
  <c r="N179" i="42812" s="1"/>
  <c r="O179" i="42812" s="1"/>
  <c r="N178" i="42812" s="1"/>
  <c r="O178" i="42812" s="1"/>
  <c r="N177" i="42812" s="1"/>
  <c r="O177" i="42812" s="1"/>
  <c r="N176" i="42812" s="1"/>
  <c r="O176" i="42812" s="1"/>
  <c r="N175" i="42812" s="1"/>
  <c r="O175" i="42812" s="1"/>
  <c r="N174" i="42812" s="1"/>
  <c r="O174" i="42812" s="1"/>
  <c r="N173" i="42812" s="1"/>
  <c r="O173" i="42812" s="1"/>
  <c r="N172" i="42812" s="1"/>
  <c r="O172" i="42812" s="1"/>
  <c r="N171" i="42812" s="1"/>
  <c r="O171" i="42812" s="1"/>
  <c r="N170" i="42812" s="1"/>
  <c r="O170" i="42812" s="1"/>
  <c r="N169" i="42812" s="1"/>
  <c r="O169" i="42812" s="1"/>
  <c r="N168" i="42812" s="1"/>
  <c r="O168" i="42812" s="1"/>
  <c r="N167" i="42812" s="1"/>
  <c r="O167" i="42812" s="1"/>
  <c r="N166" i="42812" s="1"/>
  <c r="O166" i="42812" s="1"/>
  <c r="N165" i="42812" s="1"/>
  <c r="O165" i="42812" s="1"/>
  <c r="N164" i="42812" s="1"/>
  <c r="O164" i="42812" s="1"/>
  <c r="N163" i="42812" s="1"/>
  <c r="O163" i="42812" s="1"/>
  <c r="N162" i="42812" s="1"/>
  <c r="O162" i="42812" s="1"/>
  <c r="N161" i="42812" s="1"/>
  <c r="O161" i="42812" s="1"/>
  <c r="N160" i="42812" s="1"/>
  <c r="O160" i="42812" s="1"/>
  <c r="N159" i="42812" s="1"/>
  <c r="O159" i="42812" s="1"/>
  <c r="N158" i="42812" s="1"/>
  <c r="O158" i="42812" s="1"/>
  <c r="N157" i="42812" s="1"/>
  <c r="O157" i="42812" s="1"/>
  <c r="N156" i="42812" s="1"/>
  <c r="O156" i="42812" s="1"/>
  <c r="N155" i="42812" s="1"/>
  <c r="O155" i="42812" s="1"/>
  <c r="N154" i="42812" s="1"/>
  <c r="O154" i="42812" s="1"/>
  <c r="N153" i="42812" s="1"/>
  <c r="O153" i="42812" s="1"/>
  <c r="N152" i="42812" s="1"/>
  <c r="O152" i="42812" s="1"/>
  <c r="N151" i="42812" s="1"/>
  <c r="O151" i="42812" s="1"/>
  <c r="N150" i="42812" s="1"/>
  <c r="O150" i="42812" s="1"/>
  <c r="N149" i="42812" s="1"/>
  <c r="O149" i="42812" s="1"/>
  <c r="N148" i="42812" s="1"/>
  <c r="O148" i="42812" s="1"/>
  <c r="N147" i="42812" s="1"/>
  <c r="O147" i="42812" s="1"/>
  <c r="N146" i="42812" s="1"/>
  <c r="O146" i="42812" s="1"/>
  <c r="N145" i="42812" s="1"/>
  <c r="O145" i="42812" s="1"/>
  <c r="N144" i="42812" s="1"/>
  <c r="O144" i="42812" s="1"/>
  <c r="N143" i="42812" s="1"/>
  <c r="O143" i="42812" s="1"/>
  <c r="N142" i="42812" s="1"/>
  <c r="O142" i="42812" s="1"/>
  <c r="N141" i="42812" s="1"/>
  <c r="O141" i="42812" s="1"/>
  <c r="N140" i="42812" s="1"/>
  <c r="O140" i="42812" s="1"/>
  <c r="N139" i="42812" s="1"/>
  <c r="O139" i="42812" s="1"/>
  <c r="N138" i="42812" s="1"/>
  <c r="O138" i="42812" s="1"/>
  <c r="N137" i="42812" s="1"/>
  <c r="O137" i="42812" s="1"/>
  <c r="N136" i="42812" s="1"/>
  <c r="O136" i="42812" s="1"/>
  <c r="N135" i="42812" s="1"/>
  <c r="O135" i="42812" s="1"/>
  <c r="N134" i="42812" s="1"/>
  <c r="O134" i="42812" s="1"/>
  <c r="N133" i="42812" s="1"/>
  <c r="O133" i="42812" s="1"/>
  <c r="N132" i="42812" s="1"/>
  <c r="O132" i="42812" s="1"/>
  <c r="N131" i="42812" s="1"/>
  <c r="O131" i="42812" s="1"/>
  <c r="N130" i="42812" s="1"/>
  <c r="O130" i="42812" s="1"/>
  <c r="N129" i="42812" s="1"/>
  <c r="O129" i="42812" s="1"/>
  <c r="N128" i="42812" s="1"/>
  <c r="O128" i="42812" s="1"/>
  <c r="N127" i="42812" s="1"/>
  <c r="O127" i="42812" s="1"/>
  <c r="N126" i="42812" s="1"/>
  <c r="O126" i="42812" s="1"/>
  <c r="N125" i="42812" s="1"/>
  <c r="O125" i="42812" s="1"/>
  <c r="N124" i="42812" s="1"/>
  <c r="O124" i="42812" s="1"/>
  <c r="N123" i="42812" s="1"/>
  <c r="O123" i="42812" s="1"/>
  <c r="N122" i="42812" s="1"/>
  <c r="O122" i="42812" s="1"/>
  <c r="N121" i="42812" s="1"/>
  <c r="O121" i="42812" s="1"/>
  <c r="N120" i="42812" s="1"/>
  <c r="O120" i="42812" s="1"/>
  <c r="N119" i="42812" s="1"/>
  <c r="O119" i="42812" s="1"/>
  <c r="N118" i="42812" s="1"/>
  <c r="O118" i="42812" s="1"/>
  <c r="N117" i="42812" s="1"/>
  <c r="O117" i="42812" s="1"/>
  <c r="N116" i="42812" s="1"/>
  <c r="O116" i="42812" s="1"/>
  <c r="N115" i="42812" s="1"/>
  <c r="O115" i="42812" s="1"/>
  <c r="N114" i="42812" s="1"/>
  <c r="O114" i="42812" s="1"/>
  <c r="N113" i="42812" s="1"/>
  <c r="O113" i="42812" s="1"/>
  <c r="N112" i="42812" s="1"/>
  <c r="O112" i="42812" s="1"/>
  <c r="N111" i="42812" s="1"/>
  <c r="O111" i="42812" s="1"/>
  <c r="N110" i="42812" s="1"/>
  <c r="O110" i="42812" s="1"/>
  <c r="N109" i="42812" s="1"/>
  <c r="O109" i="42812" s="1"/>
  <c r="N108" i="42812" s="1"/>
  <c r="O108" i="42812" s="1"/>
  <c r="N107" i="42812" s="1"/>
  <c r="O107" i="42812" s="1"/>
  <c r="N106" i="42812" s="1"/>
  <c r="O106" i="42812" s="1"/>
  <c r="N105" i="42812" s="1"/>
  <c r="O105" i="42812" s="1"/>
  <c r="N104" i="42812" s="1"/>
  <c r="O104" i="42812" s="1"/>
  <c r="N103" i="42812" s="1"/>
  <c r="O103" i="42812" s="1"/>
  <c r="N102" i="42812" s="1"/>
  <c r="O102" i="42812" s="1"/>
  <c r="N101" i="42812" s="1"/>
  <c r="O101" i="42812" s="1"/>
  <c r="N100" i="42812" s="1"/>
  <c r="O100" i="42812" s="1"/>
  <c r="N99" i="42812" s="1"/>
  <c r="O99" i="42812" s="1"/>
  <c r="N98" i="42812" s="1"/>
  <c r="O98" i="42812" s="1"/>
  <c r="N97" i="42812" s="1"/>
  <c r="O97" i="42812" s="1"/>
  <c r="N96" i="42812" s="1"/>
  <c r="O96" i="42812" s="1"/>
  <c r="N95" i="42812" s="1"/>
  <c r="O95" i="42812" s="1"/>
  <c r="N94" i="42812" s="1"/>
  <c r="O94" i="42812" s="1"/>
  <c r="N93" i="42812" s="1"/>
  <c r="O93" i="42812" s="1"/>
  <c r="N92" i="42812" s="1"/>
  <c r="O92" i="42812" s="1"/>
  <c r="N91" i="42812" s="1"/>
  <c r="O91" i="42812" s="1"/>
  <c r="N90" i="42812" s="1"/>
  <c r="O90" i="42812" s="1"/>
  <c r="N89" i="42812" s="1"/>
  <c r="O89" i="42812" s="1"/>
  <c r="N88" i="42812" s="1"/>
  <c r="O88" i="42812" s="1"/>
  <c r="N87" i="42812" s="1"/>
  <c r="O87" i="42812" s="1"/>
  <c r="N86" i="42812" s="1"/>
  <c r="O86" i="42812" s="1"/>
  <c r="N85" i="42812" s="1"/>
  <c r="O85" i="42812" s="1"/>
  <c r="N84" i="42812" s="1"/>
  <c r="O84" i="42812" s="1"/>
  <c r="N83" i="42812" s="1"/>
  <c r="O83" i="42812" s="1"/>
  <c r="N82" i="42812" s="1"/>
  <c r="O82" i="42812" s="1"/>
  <c r="N81" i="42812" s="1"/>
  <c r="O81" i="42812" s="1"/>
  <c r="N80" i="42812" s="1"/>
  <c r="O80" i="42812" s="1"/>
  <c r="N79" i="42812" s="1"/>
  <c r="O79" i="42812" s="1"/>
  <c r="N78" i="42812" s="1"/>
  <c r="O78" i="42812" s="1"/>
  <c r="N77" i="42812" s="1"/>
  <c r="O77" i="42812" s="1"/>
  <c r="N76" i="42812" s="1"/>
  <c r="O76" i="42812" s="1"/>
  <c r="N75" i="42812" s="1"/>
  <c r="O75" i="42812" s="1"/>
  <c r="N74" i="42812" s="1"/>
  <c r="O74" i="42812" s="1"/>
  <c r="N73" i="42812" s="1"/>
  <c r="O73" i="42812" s="1"/>
  <c r="N72" i="42812" s="1"/>
  <c r="O72" i="42812" s="1"/>
  <c r="N71" i="42812" s="1"/>
  <c r="O71" i="42812" s="1"/>
  <c r="N70" i="42812" s="1"/>
  <c r="O70" i="42812" s="1"/>
  <c r="N69" i="42812" s="1"/>
  <c r="O69" i="42812" s="1"/>
  <c r="N68" i="42812" s="1"/>
  <c r="O68" i="42812" s="1"/>
  <c r="N67" i="42812" s="1"/>
  <c r="O67" i="42812" s="1"/>
  <c r="N66" i="42812" s="1"/>
  <c r="O66" i="42812" s="1"/>
  <c r="N65" i="42812" s="1"/>
  <c r="O65" i="42812" s="1"/>
  <c r="N64" i="42812" s="1"/>
  <c r="O64" i="42812" s="1"/>
  <c r="N63" i="42812" s="1"/>
  <c r="O63" i="42812" s="1"/>
  <c r="N62" i="42812" s="1"/>
  <c r="O62" i="42812" s="1"/>
  <c r="N61" i="42812" s="1"/>
  <c r="O61" i="42812" s="1"/>
  <c r="N60" i="42812" s="1"/>
  <c r="O60" i="42812" s="1"/>
  <c r="N59" i="42812" s="1"/>
  <c r="O59" i="42812" s="1"/>
  <c r="N58" i="42812" s="1"/>
  <c r="O58" i="42812" s="1"/>
  <c r="N57" i="42812" s="1"/>
  <c r="O57" i="42812" s="1"/>
  <c r="N56" i="42812" s="1"/>
  <c r="O56" i="42812" s="1"/>
  <c r="N55" i="42812" s="1"/>
  <c r="N54" i="42812" s="1"/>
  <c r="N53" i="42812" s="1"/>
  <c r="N52" i="42812" s="1"/>
  <c r="N51" i="42812" s="1"/>
  <c r="N50" i="42812" s="1"/>
  <c r="N49" i="42812" s="1"/>
  <c r="N48" i="42812" s="1"/>
  <c r="N47" i="42812" s="1"/>
  <c r="N46" i="42812" s="1"/>
  <c r="N45" i="42812" s="1"/>
  <c r="N44" i="42812" s="1"/>
  <c r="N43" i="42812" s="1"/>
  <c r="N42" i="42812" s="1"/>
  <c r="N41" i="42812" s="1"/>
  <c r="N40" i="42812" s="1"/>
  <c r="N39" i="42812" s="1"/>
  <c r="N38" i="42812" s="1"/>
  <c r="N37" i="42812" s="1"/>
  <c r="N36" i="42812" s="1"/>
  <c r="L630" i="42812" a="1"/>
  <c r="L630" i="42812" s="1"/>
  <c r="L609" i="42812" a="1"/>
  <c r="L609" i="42812" s="1"/>
  <c r="M614" i="42812"/>
  <c r="M623" i="42812"/>
  <c r="M633" i="42812"/>
  <c r="L614" i="42812" a="1"/>
  <c r="L614" i="42812" s="1"/>
  <c r="M626" i="42812"/>
  <c r="L620" i="42812" a="1"/>
  <c r="L620" i="42812" s="1"/>
  <c r="M611" i="42812"/>
  <c r="L623" i="42812" a="1"/>
  <c r="L623" i="42812" s="1"/>
  <c r="L613" i="42812" a="1"/>
  <c r="L613" i="42812" s="1"/>
  <c r="L635" i="42812" a="1"/>
  <c r="L635" i="42812" s="1"/>
  <c r="M630" i="42812"/>
  <c r="M624" i="42812"/>
  <c r="M622" i="42812"/>
  <c r="M621" i="42812"/>
  <c r="M613" i="42812"/>
  <c r="L621" i="42812" a="1"/>
  <c r="L621" i="42812" s="1"/>
  <c r="M610" i="42812"/>
  <c r="B606" i="42812"/>
  <c r="L624" i="42812" a="1"/>
  <c r="L624" i="42812" s="1"/>
  <c r="M618" i="42812"/>
  <c r="L634" i="42812" a="1"/>
  <c r="L634" i="42812" s="1"/>
  <c r="M608" i="42812"/>
  <c r="M617" i="42812"/>
  <c r="M615" i="42812"/>
  <c r="L632" i="42812" a="1"/>
  <c r="L632" i="42812" s="1"/>
  <c r="M625" i="42812"/>
  <c r="L628" i="42812" a="1"/>
  <c r="L628" i="42812" s="1"/>
  <c r="M619" i="42812"/>
  <c r="M607" i="42812"/>
  <c r="L612" i="42812" a="1"/>
  <c r="L612" i="42812" s="1"/>
  <c r="L617" i="42812" a="1"/>
  <c r="L617" i="42812" s="1"/>
  <c r="M628" i="42812"/>
  <c r="L631" i="42812" a="1"/>
  <c r="L631" i="42812" s="1"/>
  <c r="L629" i="42812" a="1"/>
  <c r="L629" i="42812" s="1"/>
  <c r="L608" i="42812" a="1"/>
  <c r="L608" i="42812" s="1"/>
  <c r="L618" i="42812" a="1"/>
  <c r="L618" i="42812" s="1"/>
  <c r="M612" i="42812"/>
  <c r="L625" i="42812" a="1"/>
  <c r="L625" i="42812" s="1"/>
  <c r="L615" i="42812" a="1"/>
  <c r="L615" i="42812" s="1"/>
  <c r="M629" i="42812"/>
  <c r="L610" i="42812" a="1"/>
  <c r="L610" i="42812" s="1"/>
  <c r="L622" i="42812" a="1"/>
  <c r="L622" i="42812" s="1"/>
  <c r="M616" i="42812"/>
  <c r="M634" i="42812"/>
  <c r="L619" i="42812" a="1"/>
  <c r="L619" i="42812" s="1"/>
  <c r="M609" i="42812"/>
  <c r="L633" i="42812" a="1"/>
  <c r="L633" i="42812" s="1"/>
  <c r="M631" i="42812"/>
  <c r="L611" i="42812" a="1"/>
  <c r="L611" i="42812" s="1"/>
  <c r="L627" i="42812" a="1"/>
  <c r="L627" i="42812" s="1"/>
  <c r="L626" i="42812" a="1"/>
  <c r="L626" i="42812" s="1"/>
  <c r="E5" i="42839"/>
  <c r="EP38" i="42812"/>
  <c r="U38" i="42812"/>
  <c r="CF41" i="42812"/>
  <c r="EY41" i="42812" s="1"/>
  <c r="BY47" i="42812"/>
  <c r="CR39" i="42812"/>
  <c r="FB39" i="42812"/>
  <c r="O5" i="42839"/>
  <c r="AK44" i="42812"/>
  <c r="ER44" i="42812"/>
  <c r="BY36" i="42812"/>
  <c r="BW57" i="42812" s="1"/>
  <c r="CE38" i="42812"/>
  <c r="EH57" i="42812"/>
  <c r="EH56" i="42812"/>
  <c r="M476" i="42812"/>
  <c r="M459" i="42812"/>
  <c r="L471" i="42812" a="1"/>
  <c r="L471" i="42812" s="1"/>
  <c r="L465" i="42812" a="1"/>
  <c r="L465" i="42812" s="1"/>
  <c r="M483" i="42812"/>
  <c r="L467" i="42812" a="1"/>
  <c r="L467" i="42812" s="1"/>
  <c r="B456" i="42812"/>
  <c r="L472" i="42812" a="1"/>
  <c r="L472" i="42812" s="1"/>
  <c r="L460" i="42812" a="1"/>
  <c r="L460" i="42812" s="1"/>
  <c r="M468" i="42812"/>
  <c r="M474" i="42812"/>
  <c r="M461" i="42812"/>
  <c r="L484" i="42812" a="1"/>
  <c r="L484" i="42812" s="1"/>
  <c r="M457" i="42812"/>
  <c r="L474" i="42812" a="1"/>
  <c r="L474" i="42812" s="1"/>
  <c r="M479" i="42812"/>
  <c r="M473" i="42812"/>
  <c r="M481" i="42812"/>
  <c r="M478" i="42812"/>
  <c r="L480" i="42812" a="1"/>
  <c r="L480" i="42812" s="1"/>
  <c r="L473" i="42812" a="1"/>
  <c r="L473" i="42812" s="1"/>
  <c r="M470" i="42812"/>
  <c r="L478" i="42812" a="1"/>
  <c r="L478" i="42812" s="1"/>
  <c r="L479" i="42812" a="1"/>
  <c r="L479" i="42812" s="1"/>
  <c r="L463" i="42812" a="1"/>
  <c r="L463" i="42812" s="1"/>
  <c r="L475" i="42812" a="1"/>
  <c r="L475" i="42812" s="1"/>
  <c r="M458" i="42812"/>
  <c r="M480" i="42812"/>
  <c r="M463" i="42812"/>
  <c r="L476" i="42812" a="1"/>
  <c r="L476" i="42812" s="1"/>
  <c r="L482" i="42812" a="1"/>
  <c r="L482" i="42812" s="1"/>
  <c r="M469" i="42812"/>
  <c r="M464" i="42812"/>
  <c r="L461" i="42812" a="1"/>
  <c r="L461" i="42812" s="1"/>
  <c r="L458" i="42812" a="1"/>
  <c r="L458" i="42812" s="1"/>
  <c r="L464" i="42812" a="1"/>
  <c r="L464" i="42812" s="1"/>
  <c r="L477" i="42812" a="1"/>
  <c r="L477" i="42812" s="1"/>
  <c r="L485" i="42812" a="1"/>
  <c r="L485" i="42812" s="1"/>
  <c r="M482" i="42812"/>
  <c r="L481" i="42812" a="1"/>
  <c r="L481" i="42812" s="1"/>
  <c r="M467" i="42812"/>
  <c r="M465" i="42812"/>
  <c r="L462" i="42812" a="1"/>
  <c r="L462" i="42812" s="1"/>
  <c r="L459" i="42812" a="1"/>
  <c r="L459" i="42812" s="1"/>
  <c r="L468" i="42812" a="1"/>
  <c r="L468" i="42812" s="1"/>
  <c r="L466" i="42812" a="1"/>
  <c r="L466" i="42812" s="1"/>
  <c r="M462" i="42812"/>
  <c r="L483" i="42812" a="1"/>
  <c r="L483" i="42812" s="1"/>
  <c r="M477" i="42812"/>
  <c r="M485" i="42812"/>
  <c r="M466" i="42812"/>
  <c r="M460" i="42812"/>
  <c r="M471" i="42812"/>
  <c r="L470" i="42812" a="1"/>
  <c r="L470" i="42812" s="1"/>
  <c r="M475" i="42812"/>
  <c r="M484" i="42812"/>
  <c r="L469" i="42812" a="1"/>
  <c r="L469" i="42812" s="1"/>
  <c r="M472" i="42812"/>
  <c r="L457" i="42812" a="1"/>
  <c r="L457" i="42812" s="1"/>
  <c r="EV43" i="42812"/>
  <c r="BB43" i="42812"/>
  <c r="FF43" i="42812" s="1"/>
  <c r="CA47" i="42812"/>
  <c r="CA54" i="42812"/>
  <c r="CC48" i="42812"/>
  <c r="U55" i="42812"/>
  <c r="EP55" i="42812"/>
  <c r="CX52" i="42812"/>
  <c r="FD52" i="42812"/>
  <c r="CG49" i="42812"/>
  <c r="U37" i="42812"/>
  <c r="FE37" i="42812" s="1"/>
  <c r="EP37" i="42812"/>
  <c r="FD54" i="42812"/>
  <c r="CX54" i="42812"/>
  <c r="BE55" i="42812"/>
  <c r="EW55" i="42812"/>
  <c r="CG40" i="42812"/>
  <c r="L5" i="42839"/>
  <c r="CG51" i="42812"/>
  <c r="O5" i="42842"/>
  <c r="AW44" i="42812"/>
  <c r="ET44" i="42812"/>
  <c r="BY52" i="42812"/>
  <c r="BY44" i="42812"/>
  <c r="L5" i="42848"/>
  <c r="AB37" i="42812"/>
  <c r="EQ37" i="42812"/>
  <c r="EV55" i="42812"/>
  <c r="BB55" i="42812"/>
  <c r="FC49" i="42812"/>
  <c r="CU49" i="42812"/>
  <c r="CG38" i="42812"/>
  <c r="AB51" i="42812"/>
  <c r="EQ51" i="42812"/>
  <c r="CF55" i="42812"/>
  <c r="CN38" i="42812"/>
  <c r="FA38" i="42812"/>
  <c r="CJ55" i="42812"/>
  <c r="EZ55" i="42812"/>
  <c r="CE37" i="42812"/>
  <c r="DW56" i="42812"/>
  <c r="DW57" i="42812"/>
  <c r="BQ56" i="42812"/>
  <c r="BQ58" i="42812" s="1"/>
  <c r="BQ59" i="42812" s="1"/>
  <c r="BQ57" i="42812"/>
  <c r="AS56" i="42812"/>
  <c r="AS57" i="42812"/>
  <c r="BX40" i="42812"/>
  <c r="ES52" i="42812"/>
  <c r="AT52" i="42812"/>
  <c r="U49" i="42812"/>
  <c r="EP49" i="42812"/>
  <c r="CD49" i="42812"/>
  <c r="CX57" i="42812"/>
  <c r="CX36" i="42812"/>
  <c r="J33" i="42790" s="1"/>
  <c r="FD36" i="42812"/>
  <c r="K33" i="42790" s="1"/>
  <c r="CX56" i="42812"/>
  <c r="CX58" i="42812" s="1"/>
  <c r="CX59" i="42812" s="1"/>
  <c r="CY56" i="42812"/>
  <c r="CY57" i="42812"/>
  <c r="CC45" i="42812"/>
  <c r="BW45" i="42812" s="1"/>
  <c r="CE39" i="42812"/>
  <c r="EC57" i="42812"/>
  <c r="EC56" i="42812"/>
  <c r="CC36" i="42812"/>
  <c r="EZ43" i="42812"/>
  <c r="CJ43" i="42812"/>
  <c r="CG44" i="42812"/>
  <c r="CG57" i="42812" s="1"/>
  <c r="I5" i="42839"/>
  <c r="FD51" i="42812"/>
  <c r="CX51" i="42812"/>
  <c r="CO56" i="42812"/>
  <c r="CO57" i="42812"/>
  <c r="CN57" i="42812"/>
  <c r="CN58" i="42812" s="1"/>
  <c r="CN59" i="42812" s="1"/>
  <c r="CN36" i="42812"/>
  <c r="J30" i="42790" s="1"/>
  <c r="CN56" i="42812"/>
  <c r="FA36" i="42812"/>
  <c r="K30" i="42790" s="1"/>
  <c r="CI37" i="42812"/>
  <c r="CA38" i="42812"/>
  <c r="EZ45" i="42812"/>
  <c r="CJ45" i="42812"/>
  <c r="I5" i="42851"/>
  <c r="FD45" i="42812"/>
  <c r="CX45" i="42812"/>
  <c r="CB37" i="42812"/>
  <c r="O5" i="42841"/>
  <c r="U48" i="42812"/>
  <c r="FG48" i="42812" s="1"/>
  <c r="EP48" i="42812"/>
  <c r="CN37" i="42812"/>
  <c r="FA37" i="42812"/>
  <c r="ER40" i="42812"/>
  <c r="AK40" i="42812"/>
  <c r="U52" i="42812"/>
  <c r="EP52" i="42812"/>
  <c r="E5" i="42851"/>
  <c r="CA53" i="42812"/>
  <c r="AV57" i="42812"/>
  <c r="AV56" i="42812"/>
  <c r="AQ56" i="42812"/>
  <c r="AQ57" i="42812"/>
  <c r="BX55" i="42812"/>
  <c r="DU57" i="42812"/>
  <c r="DU56" i="42812"/>
  <c r="DU58" i="42812" s="1"/>
  <c r="DU59" i="42812" s="1"/>
  <c r="AW36" i="42812"/>
  <c r="J23" i="42790" s="1"/>
  <c r="AW56" i="42812"/>
  <c r="ET36" i="42812"/>
  <c r="K23" i="42790" s="1"/>
  <c r="AX57" i="42812"/>
  <c r="AX56" i="42812"/>
  <c r="AW57" i="42812"/>
  <c r="CH36" i="42812"/>
  <c r="AP56" i="42812"/>
  <c r="AP58" i="42812" s="1"/>
  <c r="AP59" i="42812" s="1"/>
  <c r="AP57" i="42812"/>
  <c r="BX41" i="42812"/>
  <c r="CB45" i="42812"/>
  <c r="FB54" i="42812"/>
  <c r="CR54" i="42812"/>
  <c r="BR56" i="42812"/>
  <c r="BR57" i="42812"/>
  <c r="BE38" i="42812"/>
  <c r="EW38" i="42812"/>
  <c r="ES41" i="42812"/>
  <c r="AT41" i="42812"/>
  <c r="CC51" i="42812"/>
  <c r="CU40" i="42812"/>
  <c r="FC40" i="42812"/>
  <c r="BY39" i="42812"/>
  <c r="CH48" i="42812"/>
  <c r="CH57" i="42812" s="1"/>
  <c r="CH38" i="42812"/>
  <c r="U45" i="42812"/>
  <c r="EP45" i="42812"/>
  <c r="BZ42" i="42812"/>
  <c r="I5" i="42844"/>
  <c r="CC49" i="42812"/>
  <c r="E5" i="42836"/>
  <c r="EU52" i="42812"/>
  <c r="AZ52" i="42812"/>
  <c r="L5" i="42845"/>
  <c r="CU45" i="42812"/>
  <c r="FC45" i="42812"/>
  <c r="AW37" i="42812"/>
  <c r="ET37" i="42812"/>
  <c r="E5" i="42837"/>
  <c r="CR57" i="42812"/>
  <c r="CS56" i="42812"/>
  <c r="CS58" i="42812" s="1"/>
  <c r="CS59" i="42812" s="1"/>
  <c r="CS57" i="42812"/>
  <c r="CR36" i="42812"/>
  <c r="CR56" i="42812"/>
  <c r="FB36" i="42812"/>
  <c r="K31" i="42790" s="1"/>
  <c r="EW49" i="42812"/>
  <c r="BE49" i="42812"/>
  <c r="EW41" i="42812"/>
  <c r="BE41" i="42812"/>
  <c r="AB52" i="42812"/>
  <c r="EQ52" i="42812"/>
  <c r="CG39" i="42812"/>
  <c r="L5" i="42847"/>
  <c r="BJ46" i="42812"/>
  <c r="EX46" i="42812"/>
  <c r="BZ41" i="42812"/>
  <c r="BW41" i="42812" s="1"/>
  <c r="FG41" i="42812" s="1"/>
  <c r="CT57" i="42812"/>
  <c r="CT56" i="42812"/>
  <c r="CT58" i="42812" s="1"/>
  <c r="CT59" i="42812" s="1"/>
  <c r="BY38" i="42812"/>
  <c r="BV56" i="42812"/>
  <c r="BV57" i="42812"/>
  <c r="BV58" i="42812" s="1"/>
  <c r="BV59" i="42812" s="1"/>
  <c r="AZ53" i="42812"/>
  <c r="EU53" i="42812"/>
  <c r="EW51" i="42812"/>
  <c r="BE51" i="42812"/>
  <c r="CB54" i="42812"/>
  <c r="EY54" i="42812" s="1"/>
  <c r="CD44" i="42812"/>
  <c r="BW44" i="42812" s="1"/>
  <c r="M218" i="42812"/>
  <c r="L217" i="42812" a="1"/>
  <c r="L217" i="42812" s="1"/>
  <c r="B216" i="42812"/>
  <c r="L227" i="42812" a="1"/>
  <c r="L227" i="42812" s="1"/>
  <c r="L239" i="42812" a="1"/>
  <c r="L239" i="42812" s="1"/>
  <c r="M233" i="42812"/>
  <c r="M230" i="42812"/>
  <c r="M226" i="42812"/>
  <c r="L240" i="42812" a="1"/>
  <c r="L240" i="42812" s="1"/>
  <c r="M228" i="42812"/>
  <c r="L230" i="42812" a="1"/>
  <c r="L230" i="42812" s="1"/>
  <c r="L235" i="42812" a="1"/>
  <c r="L235" i="42812" s="1"/>
  <c r="M225" i="42812"/>
  <c r="M241" i="42812"/>
  <c r="M234" i="42812"/>
  <c r="M222" i="42812"/>
  <c r="M239" i="42812"/>
  <c r="M224" i="42812"/>
  <c r="L234" i="42812" a="1"/>
  <c r="L234" i="42812" s="1"/>
  <c r="M231" i="42812"/>
  <c r="M240" i="42812"/>
  <c r="M237" i="42812"/>
  <c r="L219" i="42812" a="1"/>
  <c r="L219" i="42812" s="1"/>
  <c r="M232" i="42812"/>
  <c r="M229" i="42812"/>
  <c r="L232" i="42812" a="1"/>
  <c r="L232" i="42812" s="1"/>
  <c r="M238" i="42812"/>
  <c r="M221" i="42812"/>
  <c r="M244" i="42812"/>
  <c r="M217" i="42812"/>
  <c r="M219" i="42812"/>
  <c r="L245" i="42812" a="1"/>
  <c r="L245" i="42812" s="1"/>
  <c r="L229" i="42812" a="1"/>
  <c r="L229" i="42812" s="1"/>
  <c r="L241" i="42812" a="1"/>
  <c r="L241" i="42812" s="1"/>
  <c r="L238" i="42812" a="1"/>
  <c r="L238" i="42812" s="1"/>
  <c r="L231" i="42812" a="1"/>
  <c r="L231" i="42812" s="1"/>
  <c r="L243" i="42812" a="1"/>
  <c r="L243" i="42812" s="1"/>
  <c r="L221" i="42812" a="1"/>
  <c r="L221" i="42812" s="1"/>
  <c r="M223" i="42812"/>
  <c r="L236" i="42812" a="1"/>
  <c r="L236" i="42812" s="1"/>
  <c r="M243" i="42812"/>
  <c r="L218" i="42812" a="1"/>
  <c r="L218" i="42812" s="1"/>
  <c r="M245" i="42812"/>
  <c r="M220" i="42812"/>
  <c r="L242" i="42812" a="1"/>
  <c r="L242" i="42812" s="1"/>
  <c r="L226" i="42812" a="1"/>
  <c r="L226" i="42812" s="1"/>
  <c r="L244" i="42812" a="1"/>
  <c r="L244" i="42812" s="1"/>
  <c r="L223" i="42812" a="1"/>
  <c r="L223" i="42812" s="1"/>
  <c r="M235" i="42812"/>
  <c r="L233" i="42812" a="1"/>
  <c r="L233" i="42812" s="1"/>
  <c r="M242" i="42812"/>
  <c r="M236" i="42812"/>
  <c r="L237" i="42812" a="1"/>
  <c r="L237" i="42812" s="1"/>
  <c r="M227" i="42812"/>
  <c r="L222" i="42812" a="1"/>
  <c r="L222" i="42812" s="1"/>
  <c r="L225" i="42812" a="1"/>
  <c r="L225" i="42812" s="1"/>
  <c r="L220" i="42812" a="1"/>
  <c r="L220" i="42812" s="1"/>
  <c r="L228" i="42812" a="1"/>
  <c r="L228" i="42812" s="1"/>
  <c r="L224" i="42812" a="1"/>
  <c r="L224" i="42812" s="1"/>
  <c r="L5" i="42835"/>
  <c r="EV51" i="42812"/>
  <c r="BB51" i="42812"/>
  <c r="CI53" i="42812"/>
  <c r="CF36" i="42812"/>
  <c r="BW56" i="42812" s="1"/>
  <c r="AW52" i="42812"/>
  <c r="ET52" i="42812"/>
  <c r="U53" i="42812"/>
  <c r="FE53" i="42812" s="1"/>
  <c r="EP53" i="42812"/>
  <c r="BE37" i="42812"/>
  <c r="EW37" i="42812"/>
  <c r="O5" i="42713"/>
  <c r="I5" i="42846"/>
  <c r="CB47" i="42812"/>
  <c r="L5" i="42851"/>
  <c r="BY43" i="42812"/>
  <c r="BJ47" i="42812"/>
  <c r="EX47" i="42812"/>
  <c r="CX50" i="42812"/>
  <c r="FD50" i="42812"/>
  <c r="BZ51" i="42812"/>
  <c r="BW51" i="42812" s="1"/>
  <c r="FG51" i="42812" s="1"/>
  <c r="L275" i="42812" a="1"/>
  <c r="L275" i="42812" s="1"/>
  <c r="M253" i="42812"/>
  <c r="M261" i="42812"/>
  <c r="L252" i="42812" a="1"/>
  <c r="L252" i="42812" s="1"/>
  <c r="L262" i="42812" a="1"/>
  <c r="L262" i="42812" s="1"/>
  <c r="L250" i="42812" a="1"/>
  <c r="L250" i="42812" s="1"/>
  <c r="L264" i="42812" a="1"/>
  <c r="L264" i="42812" s="1"/>
  <c r="L258" i="42812" a="1"/>
  <c r="L258" i="42812" s="1"/>
  <c r="M262" i="42812"/>
  <c r="M256" i="42812"/>
  <c r="L265" i="42812" a="1"/>
  <c r="L265" i="42812" s="1"/>
  <c r="M274" i="42812"/>
  <c r="L255" i="42812" a="1"/>
  <c r="L255" i="42812" s="1"/>
  <c r="M257" i="42812"/>
  <c r="L267" i="42812" a="1"/>
  <c r="L267" i="42812" s="1"/>
  <c r="M248" i="42812"/>
  <c r="M259" i="42812"/>
  <c r="M254" i="42812"/>
  <c r="L272" i="42812" a="1"/>
  <c r="L272" i="42812" s="1"/>
  <c r="M270" i="42812"/>
  <c r="L256" i="42812" a="1"/>
  <c r="L256" i="42812" s="1"/>
  <c r="M272" i="42812"/>
  <c r="L259" i="42812" a="1"/>
  <c r="L259" i="42812" s="1"/>
  <c r="L257" i="42812" a="1"/>
  <c r="L257" i="42812" s="1"/>
  <c r="M273" i="42812"/>
  <c r="L270" i="42812" a="1"/>
  <c r="L270" i="42812" s="1"/>
  <c r="M249" i="42812"/>
  <c r="M268" i="42812"/>
  <c r="L263" i="42812" a="1"/>
  <c r="L263" i="42812" s="1"/>
  <c r="L274" i="42812" a="1"/>
  <c r="L274" i="42812" s="1"/>
  <c r="M269" i="42812"/>
  <c r="M271" i="42812"/>
  <c r="M247" i="42812"/>
  <c r="L261" i="42812" a="1"/>
  <c r="L261" i="42812" s="1"/>
  <c r="M267" i="42812"/>
  <c r="M255" i="42812"/>
  <c r="L269" i="42812" a="1"/>
  <c r="L269" i="42812" s="1"/>
  <c r="M251" i="42812"/>
  <c r="M263" i="42812"/>
  <c r="L248" i="42812" a="1"/>
  <c r="L248" i="42812" s="1"/>
  <c r="M250" i="42812"/>
  <c r="L253" i="42812" a="1"/>
  <c r="L253" i="42812" s="1"/>
  <c r="L271" i="42812" a="1"/>
  <c r="L271" i="42812" s="1"/>
  <c r="L249" i="42812" a="1"/>
  <c r="L249" i="42812" s="1"/>
  <c r="M252" i="42812"/>
  <c r="M275" i="42812"/>
  <c r="M258" i="42812"/>
  <c r="L254" i="42812" a="1"/>
  <c r="L254" i="42812" s="1"/>
  <c r="M260" i="42812"/>
  <c r="M266" i="42812"/>
  <c r="M265" i="42812"/>
  <c r="L260" i="42812" a="1"/>
  <c r="L260" i="42812" s="1"/>
  <c r="B246" i="42812"/>
  <c r="L266" i="42812" a="1"/>
  <c r="L266" i="42812" s="1"/>
  <c r="L268" i="42812" a="1"/>
  <c r="L268" i="42812" s="1"/>
  <c r="L247" i="42812" a="1"/>
  <c r="L247" i="42812" s="1"/>
  <c r="M264" i="42812"/>
  <c r="L251" i="42812" a="1"/>
  <c r="L251" i="42812" s="1"/>
  <c r="L273" i="42812" a="1"/>
  <c r="L273" i="42812" s="1"/>
  <c r="BZ37" i="42812"/>
  <c r="BZ56" i="42812" s="1"/>
  <c r="EE57" i="42812"/>
  <c r="EE56" i="42812"/>
  <c r="FA51" i="42812"/>
  <c r="CN51" i="42812"/>
  <c r="CH42" i="42812"/>
  <c r="AT36" i="42812"/>
  <c r="J22" i="42790" s="1"/>
  <c r="AT56" i="42812"/>
  <c r="AT58" i="42812" s="1"/>
  <c r="AT59" i="42812" s="1"/>
  <c r="ES36" i="42812"/>
  <c r="K22" i="42790" s="1"/>
  <c r="AU56" i="42812"/>
  <c r="AU57" i="42812"/>
  <c r="AT57" i="42812"/>
  <c r="CE42" i="42812"/>
  <c r="CE57" i="42812" s="1"/>
  <c r="CD37" i="42812"/>
  <c r="BE50" i="42812"/>
  <c r="EW50" i="42812"/>
  <c r="CF46" i="42812"/>
  <c r="EQ43" i="42812"/>
  <c r="AB43" i="42812"/>
  <c r="BX37" i="42812"/>
  <c r="CJ53" i="42812"/>
  <c r="EZ53" i="42812"/>
  <c r="O5" i="42848"/>
  <c r="CV58" i="42812"/>
  <c r="CV59" i="42812" s="1"/>
  <c r="DZ58" i="42812"/>
  <c r="DZ59" i="42812" s="1"/>
  <c r="CU58" i="42812"/>
  <c r="CU59" i="42812" s="1"/>
  <c r="DL58" i="42812"/>
  <c r="DL59" i="42812" s="1"/>
  <c r="DB58" i="42812"/>
  <c r="DB59" i="42812" s="1"/>
  <c r="DT58" i="42812"/>
  <c r="DT59" i="42812" s="1"/>
  <c r="DE58" i="42812"/>
  <c r="DE59" i="42812" s="1"/>
  <c r="CY58" i="42812"/>
  <c r="CY59" i="42812" s="1"/>
  <c r="AV58" i="42812"/>
  <c r="AV59" i="42812" s="1"/>
  <c r="U58" i="42812"/>
  <c r="U59" i="42812" s="1"/>
  <c r="BO58" i="42812"/>
  <c r="BO59" i="42812" s="1"/>
  <c r="BC58" i="42812"/>
  <c r="BC59" i="42812" s="1"/>
  <c r="AU58" i="42812"/>
  <c r="AU59" i="42812" s="1"/>
  <c r="EH58" i="42812"/>
  <c r="EH59" i="42812" s="1"/>
  <c r="AA58" i="42812"/>
  <c r="AA59" i="42812" s="1"/>
  <c r="AK58" i="42812"/>
  <c r="AK59" i="42812" s="1"/>
  <c r="CR58" i="42812"/>
  <c r="CR59" i="42812" s="1"/>
  <c r="AJ58" i="42812"/>
  <c r="AJ59" i="42812" s="1"/>
  <c r="J31" i="42790"/>
  <c r="CQ57" i="42812"/>
  <c r="CQ56" i="42812"/>
  <c r="CQ58" i="42812" s="1"/>
  <c r="CQ59" i="42812" s="1"/>
  <c r="L156" i="42812" a="1"/>
  <c r="L156" i="42812" s="1"/>
  <c r="M156" i="42812"/>
  <c r="L426" i="42812" a="1"/>
  <c r="L426" i="42812" s="1"/>
  <c r="M426" i="42812"/>
  <c r="BW48" i="42812"/>
  <c r="EY48" i="42812"/>
  <c r="M96" i="42812"/>
  <c r="L96" i="42812" a="1"/>
  <c r="L96" i="42812" s="1"/>
  <c r="J24" i="42790"/>
  <c r="AY57" i="42812"/>
  <c r="AY56" i="42812"/>
  <c r="DF58" i="42812"/>
  <c r="DF59" i="42812" s="1"/>
  <c r="BJ58" i="42812"/>
  <c r="BJ59" i="42812" s="1"/>
  <c r="AB58" i="42812"/>
  <c r="AB59" i="42812" s="1"/>
  <c r="M36" i="42812"/>
  <c r="L36" i="42812" a="1"/>
  <c r="L36" i="42812" s="1"/>
  <c r="BM58" i="42812"/>
  <c r="BM59" i="42812" s="1"/>
  <c r="EB58" i="42812"/>
  <c r="EB59" i="42812" s="1"/>
  <c r="M576" i="42812"/>
  <c r="L576" i="42812" a="1"/>
  <c r="L576" i="42812" s="1"/>
  <c r="W58" i="42812"/>
  <c r="W59" i="42812" s="1"/>
  <c r="BK58" i="42812"/>
  <c r="BK59" i="42812" s="1"/>
  <c r="EA58" i="42812"/>
  <c r="EA59" i="42812" s="1"/>
  <c r="BW47" i="42812"/>
  <c r="FG47" i="42812" s="1"/>
  <c r="EY47" i="42812"/>
  <c r="AH58" i="42812"/>
  <c r="AH59" i="42812" s="1"/>
  <c r="BU58" i="42812"/>
  <c r="BU59" i="42812" s="1"/>
  <c r="EN58" i="42812"/>
  <c r="EN59" i="42812" s="1"/>
  <c r="DV58" i="42812"/>
  <c r="DV59" i="42812" s="1"/>
  <c r="EY46" i="42812"/>
  <c r="BW46" i="42812"/>
  <c r="AD58" i="42812"/>
  <c r="AD59" i="42812" s="1"/>
  <c r="BS58" i="42812"/>
  <c r="BS59" i="42812" s="1"/>
  <c r="CI57" i="42812"/>
  <c r="CI56" i="42812"/>
  <c r="CI58" i="42812" s="1"/>
  <c r="CI59" i="42812" s="1"/>
  <c r="ED58" i="42812"/>
  <c r="ED59" i="42812" s="1"/>
  <c r="CC56" i="42812"/>
  <c r="EY43" i="42812"/>
  <c r="BW43" i="42812"/>
  <c r="CF57" i="42812"/>
  <c r="BW49" i="42812"/>
  <c r="FF49" i="42812" s="1"/>
  <c r="BI58" i="42812"/>
  <c r="BI59" i="42812" s="1"/>
  <c r="M516" i="42812"/>
  <c r="L516" i="42812" a="1"/>
  <c r="L516" i="42812" s="1"/>
  <c r="CA57" i="42812"/>
  <c r="EY40" i="42812"/>
  <c r="BW40" i="42812"/>
  <c r="FE40" i="42812" s="1"/>
  <c r="DW58" i="42812"/>
  <c r="DW59" i="42812" s="1"/>
  <c r="BW50" i="42812"/>
  <c r="FF50" i="42812" s="1"/>
  <c r="EY50" i="42812"/>
  <c r="Y58" i="42812"/>
  <c r="Y59" i="42812" s="1"/>
  <c r="M606" i="42812"/>
  <c r="L606" i="42812" a="1"/>
  <c r="L606" i="42812" s="1"/>
  <c r="EY38" i="42812"/>
  <c r="BW38" i="42812"/>
  <c r="CE56" i="42812"/>
  <c r="EK58" i="42812"/>
  <c r="EK59" i="42812" s="1"/>
  <c r="L396" i="42812" a="1"/>
  <c r="L396" i="42812" s="1"/>
  <c r="M396" i="42812"/>
  <c r="L246" i="42812" a="1"/>
  <c r="L246" i="42812" s="1"/>
  <c r="M246" i="42812"/>
  <c r="AF58" i="42812"/>
  <c r="AF59" i="42812" s="1"/>
  <c r="EY53" i="42812"/>
  <c r="BW53" i="42812"/>
  <c r="FG53" i="42812" s="1"/>
  <c r="X58" i="42812"/>
  <c r="X59" i="42812" s="1"/>
  <c r="M336" i="42812"/>
  <c r="L336" i="42812" a="1"/>
  <c r="L336" i="42812" s="1"/>
  <c r="L66" i="42812" a="1"/>
  <c r="L66" i="42812" s="1"/>
  <c r="M66" i="42812"/>
  <c r="BW54" i="42812"/>
  <c r="FE54" i="42812" s="1"/>
  <c r="L126" i="42812" a="1"/>
  <c r="L126" i="42812" s="1"/>
  <c r="M126" i="42812"/>
  <c r="FF39" i="42812"/>
  <c r="FG39" i="42812"/>
  <c r="AX58" i="42812"/>
  <c r="AX59" i="42812" s="1"/>
  <c r="AC58" i="42812"/>
  <c r="AC59" i="42812" s="1"/>
  <c r="DS58" i="42812"/>
  <c r="DS59" i="42812" s="1"/>
  <c r="DY58" i="42812"/>
  <c r="DY59" i="42812" s="1"/>
  <c r="BW39" i="42812"/>
  <c r="FE39" i="42812" s="1"/>
  <c r="EY39" i="42812"/>
  <c r="BW37" i="42812"/>
  <c r="EY37" i="42812"/>
  <c r="CB57" i="42812"/>
  <c r="CB56" i="42812"/>
  <c r="BB58" i="42812"/>
  <c r="BB59" i="42812" s="1"/>
  <c r="DM58" i="42812"/>
  <c r="DM59" i="42812" s="1"/>
  <c r="CO58" i="42812"/>
  <c r="CO59" i="42812" s="1"/>
  <c r="FG37" i="42812"/>
  <c r="M186" i="42812"/>
  <c r="L186" i="42812" a="1"/>
  <c r="L186" i="42812" s="1"/>
  <c r="CK58" i="42812"/>
  <c r="CK59" i="42812" s="1"/>
  <c r="BA58" i="42812"/>
  <c r="BA59" i="42812" s="1"/>
  <c r="L306" i="42812" a="1"/>
  <c r="L306" i="42812" s="1"/>
  <c r="M306" i="42812"/>
  <c r="FG43" i="42812"/>
  <c r="CW58" i="42812"/>
  <c r="CW59" i="42812" s="1"/>
  <c r="EC58" i="42812"/>
  <c r="EC59" i="42812" s="1"/>
  <c r="AS58" i="42812"/>
  <c r="AS59" i="42812" s="1"/>
  <c r="M366" i="42812"/>
  <c r="L366" i="42812" a="1"/>
  <c r="L366" i="42812" s="1"/>
  <c r="AZ58" i="42812"/>
  <c r="AZ59" i="42812" s="1"/>
  <c r="BW52" i="42812"/>
  <c r="EY52" i="42812"/>
  <c r="DO58" i="42812"/>
  <c r="DO59" i="42812" s="1"/>
  <c r="DX58" i="42812"/>
  <c r="DX59" i="42812" s="1"/>
  <c r="V58" i="42812"/>
  <c r="V59" i="42812" s="1"/>
  <c r="BW55" i="42812"/>
  <c r="FE55" i="42812" s="1"/>
  <c r="EY55" i="42812"/>
  <c r="BX56" i="42812"/>
  <c r="BX57" i="42812"/>
  <c r="L486" i="42812" a="1"/>
  <c r="L486" i="42812" s="1"/>
  <c r="M486" i="42812"/>
  <c r="BW42" i="42812"/>
  <c r="FF42" i="42812" s="1"/>
  <c r="EY42" i="42812"/>
  <c r="FF47" i="42812"/>
  <c r="FE47" i="42812"/>
  <c r="L546" i="42812" a="1"/>
  <c r="L546" i="42812" s="1"/>
  <c r="M546" i="42812"/>
  <c r="FG55" i="42812"/>
  <c r="FF55" i="42812"/>
  <c r="DQ58" i="42812"/>
  <c r="DQ59" i="42812" s="1"/>
  <c r="EI58" i="42812"/>
  <c r="EI59" i="42812" s="1"/>
  <c r="AN58" i="42812"/>
  <c r="AN59" i="42812" s="1"/>
  <c r="EE58" i="42812"/>
  <c r="EE59" i="42812" s="1"/>
  <c r="M456" i="42812"/>
  <c r="L456" i="42812" a="1"/>
  <c r="L456" i="42812" s="1"/>
  <c r="EG58" i="42812"/>
  <c r="EG59" i="42812" s="1"/>
  <c r="BH58" i="42812"/>
  <c r="BH59" i="42812" s="1"/>
  <c r="EO58" i="42812"/>
  <c r="EO59" i="42812" s="1"/>
  <c r="M276" i="42812"/>
  <c r="L276" i="42812" a="1"/>
  <c r="L276" i="42812" s="1"/>
  <c r="BG58" i="42812"/>
  <c r="BG59" i="42812" s="1"/>
  <c r="J19" i="42790"/>
  <c r="DK58" i="42812"/>
  <c r="DK59" i="42812" s="1"/>
  <c r="P576" i="42812" a="1"/>
  <c r="P36" i="42812" a="1"/>
  <c r="P456" i="42812" a="1"/>
  <c r="P246" i="42812" a="1"/>
  <c r="P426" i="42812" a="1"/>
  <c r="P126" i="42812" a="1"/>
  <c r="P336" i="42812" a="1"/>
  <c r="P396" i="42812" a="1"/>
  <c r="P546" i="42812" a="1"/>
  <c r="P516" i="42812" a="1"/>
  <c r="P486" i="42812" a="1"/>
  <c r="P66" i="42812" a="1"/>
  <c r="P276" i="42812" a="1"/>
  <c r="P366" i="42812" a="1"/>
  <c r="P606" i="42812" a="1"/>
  <c r="P186" i="42812" a="1"/>
  <c r="P96" i="42812" a="1"/>
  <c r="P306" i="42812" a="1"/>
  <c r="P156" i="42812" a="1"/>
  <c r="P216" i="42812" a="1"/>
  <c r="P216" i="42812" l="1"/>
  <c r="P156" i="42812"/>
  <c r="P306" i="42812"/>
  <c r="P96" i="42812"/>
  <c r="P186" i="42812"/>
  <c r="P606" i="42812"/>
  <c r="P366" i="42812"/>
  <c r="P276" i="42812"/>
  <c r="P66" i="42812"/>
  <c r="P486" i="42812"/>
  <c r="P516" i="42812"/>
  <c r="P546" i="42812"/>
  <c r="P396" i="42812"/>
  <c r="P336" i="42812"/>
  <c r="P126" i="42812"/>
  <c r="P426" i="42812"/>
  <c r="P246" i="42812"/>
  <c r="P456" i="42812"/>
  <c r="P36" i="42812"/>
  <c r="P576" i="42812"/>
  <c r="FE44" i="42812"/>
  <c r="FG44" i="42812"/>
  <c r="FE45" i="42812"/>
  <c r="FF45" i="42812"/>
  <c r="FH45" i="42812" s="1"/>
  <c r="FI45" i="42812" s="1"/>
  <c r="FG45" i="42812"/>
  <c r="BT58" i="42812"/>
  <c r="BT59" i="42812" s="1"/>
  <c r="CL58" i="42812"/>
  <c r="CL59" i="42812" s="1"/>
  <c r="BN58" i="42812"/>
  <c r="BN59" i="42812" s="1"/>
  <c r="AO58" i="42812"/>
  <c r="AO59" i="42812" s="1"/>
  <c r="FG52" i="42812"/>
  <c r="CF56" i="42812"/>
  <c r="CF58" i="42812" s="1"/>
  <c r="CF59" i="42812" s="1"/>
  <c r="EY36" i="42812"/>
  <c r="K28" i="42790" s="1"/>
  <c r="BY57" i="42812"/>
  <c r="FE46" i="42812"/>
  <c r="EY45" i="42812"/>
  <c r="AW58" i="42812"/>
  <c r="AW59" i="42812" s="1"/>
  <c r="CM58" i="42812"/>
  <c r="CM59" i="42812" s="1"/>
  <c r="BY56" i="42812"/>
  <c r="DC58" i="42812"/>
  <c r="DC59" i="42812" s="1"/>
  <c r="DD58" i="42812"/>
  <c r="DD59" i="42812" s="1"/>
  <c r="AL58" i="42812"/>
  <c r="AL59" i="42812" s="1"/>
  <c r="DA58" i="42812"/>
  <c r="DA59" i="42812" s="1"/>
  <c r="CG56" i="42812"/>
  <c r="CG58" i="42812" s="1"/>
  <c r="CG59" i="42812" s="1"/>
  <c r="BW36" i="42812"/>
  <c r="BZ57" i="42812"/>
  <c r="BZ58" i="42812" s="1"/>
  <c r="BZ59" i="42812" s="1"/>
  <c r="BD58" i="42812"/>
  <c r="BD59" i="42812" s="1"/>
  <c r="CH56" i="42812"/>
  <c r="CH58" i="42812" s="1"/>
  <c r="CH59" i="42812" s="1"/>
  <c r="AY58" i="42812"/>
  <c r="AY59" i="42812" s="1"/>
  <c r="BR58" i="42812"/>
  <c r="BR59" i="42812" s="1"/>
  <c r="AE58" i="42812"/>
  <c r="AE59" i="42812" s="1"/>
  <c r="AR58" i="42812"/>
  <c r="AR59" i="42812" s="1"/>
  <c r="M216" i="42812"/>
  <c r="FE43" i="42812"/>
  <c r="FE38" i="42812"/>
  <c r="FE48" i="42812"/>
  <c r="AQ58" i="42812"/>
  <c r="AQ59" i="42812" s="1"/>
  <c r="DJ58" i="42812"/>
  <c r="DJ59" i="42812" s="1"/>
  <c r="FF48" i="42812"/>
  <c r="DP58" i="42812"/>
  <c r="DP59" i="42812" s="1"/>
  <c r="EL58" i="42812"/>
  <c r="EL59" i="42812" s="1"/>
  <c r="L216" i="42812" a="1"/>
  <c r="L216" i="42812" s="1"/>
  <c r="EY51" i="42812"/>
  <c r="FF37" i="42812"/>
  <c r="FH37" i="42812" s="1"/>
  <c r="FI37" i="42812" s="1"/>
  <c r="CD56" i="42812"/>
  <c r="DG58" i="42812"/>
  <c r="DG59" i="42812" s="1"/>
  <c r="CE58" i="42812"/>
  <c r="CE59" i="42812" s="1"/>
  <c r="EY44" i="42812"/>
  <c r="CD57" i="42812"/>
  <c r="AI58" i="42812"/>
  <c r="AI59" i="42812" s="1"/>
  <c r="BL58" i="42812"/>
  <c r="BL59" i="42812" s="1"/>
  <c r="FG46" i="42812"/>
  <c r="FG49" i="42812"/>
  <c r="FF44" i="42812"/>
  <c r="FH44" i="42812" s="1"/>
  <c r="FI44" i="42812" s="1"/>
  <c r="FF52" i="42812"/>
  <c r="FG50" i="42812"/>
  <c r="FH55" i="42812"/>
  <c r="FI55" i="42812" s="1"/>
  <c r="FG40" i="42812"/>
  <c r="CB58" i="42812"/>
  <c r="CB59" i="42812" s="1"/>
  <c r="FF40" i="42812"/>
  <c r="FH40" i="42812" s="1"/>
  <c r="FI40" i="42812" s="1"/>
  <c r="FF53" i="42812"/>
  <c r="FH53" i="42812" s="1"/>
  <c r="FI53" i="42812" s="1"/>
  <c r="FE49" i="42812"/>
  <c r="FH49" i="42812" s="1"/>
  <c r="FI49" i="42812" s="1"/>
  <c r="FH50" i="42812"/>
  <c r="FI50" i="42812" s="1"/>
  <c r="BW58" i="42812"/>
  <c r="BW59" i="42812" s="1"/>
  <c r="FF46" i="42812"/>
  <c r="FH46" i="42812" s="1"/>
  <c r="FI46" i="42812" s="1"/>
  <c r="BY58" i="42812"/>
  <c r="BY59" i="42812" s="1"/>
  <c r="FE51" i="42812"/>
  <c r="FE42" i="42812"/>
  <c r="FH42" i="42812" s="1"/>
  <c r="FI42" i="42812" s="1"/>
  <c r="FF51" i="42812"/>
  <c r="FH51" i="42812" s="1"/>
  <c r="FI51" i="42812" s="1"/>
  <c r="FG42" i="42812"/>
  <c r="FG38" i="42812"/>
  <c r="BX58" i="42812"/>
  <c r="BX59" i="42812" s="1"/>
  <c r="FH39" i="42812"/>
  <c r="FI39" i="42812" s="1"/>
  <c r="FF38" i="42812"/>
  <c r="FH38" i="42812" s="1"/>
  <c r="FI38" i="42812" s="1"/>
  <c r="FH47" i="42812"/>
  <c r="FI47" i="42812" s="1"/>
  <c r="FE52" i="42812"/>
  <c r="FF41" i="42812"/>
  <c r="FE41" i="42812"/>
  <c r="FE50" i="42812"/>
  <c r="F7" i="42790"/>
  <c r="F8" i="42790" s="1"/>
  <c r="FF54" i="42812"/>
  <c r="FH54" i="42812" s="1"/>
  <c r="FI54" i="42812" s="1"/>
  <c r="CC58" i="42812"/>
  <c r="CC59" i="42812" s="1"/>
  <c r="FG54" i="42812"/>
  <c r="CA58" i="42812"/>
  <c r="CA59" i="42812" s="1"/>
  <c r="FH43" i="42812"/>
  <c r="FI43" i="42812" s="1"/>
  <c r="FH48" i="42812"/>
  <c r="FI48" i="42812" s="1"/>
  <c r="J28" i="42790" l="1"/>
  <c r="FE36" i="42812"/>
  <c r="FG36" i="42812"/>
  <c r="FF36" i="42812"/>
  <c r="FH36" i="42812" s="1"/>
  <c r="FI36" i="42812" s="1"/>
  <c r="K7" i="42790" s="1"/>
  <c r="CD58" i="42812"/>
  <c r="CD59" i="42812" s="1"/>
  <c r="FH52" i="42812"/>
  <c r="FI52" i="42812" s="1"/>
  <c r="K43" i="42790" a="1"/>
  <c r="K43" i="42790" s="1"/>
  <c r="N635" i="42812" s="1"/>
  <c r="O635" i="42812" s="1"/>
  <c r="N634" i="42812" s="1"/>
  <c r="O634" i="42812" s="1"/>
  <c r="N633" i="42812" s="1"/>
  <c r="F9" i="42790" s="1"/>
  <c r="O633" i="42812"/>
  <c r="FH41" i="42812"/>
  <c r="FI41" i="42812"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<sst xmlns="http://schemas.openxmlformats.org/spreadsheetml/2006/main" count="7382" uniqueCount="481">
  <si>
    <t>Chart Review Information</t>
  </si>
  <si>
    <t>Organization Name:</t>
  </si>
  <si>
    <t>Review Date:</t>
  </si>
  <si>
    <t>Program Name:</t>
  </si>
  <si>
    <t>Review Period Start:</t>
  </si>
  <si>
    <t>Total Services for Review:</t>
  </si>
  <si>
    <t>Review Period End:</t>
  </si>
  <si>
    <t>Records to be Reviewed</t>
  </si>
  <si>
    <t>Tab</t>
  </si>
  <si>
    <t>Medical Record # *</t>
  </si>
  <si>
    <t>DOB</t>
  </si>
  <si>
    <t>Insurance</t>
  </si>
  <si>
    <t># of Services to be Reviewed</t>
  </si>
  <si>
    <t>Reviewer</t>
  </si>
  <si>
    <t>Client 1</t>
  </si>
  <si>
    <t>N/A</t>
  </si>
  <si>
    <t>Client 2</t>
  </si>
  <si>
    <t>Client 3</t>
  </si>
  <si>
    <t>Client 4</t>
  </si>
  <si>
    <t>Client 5</t>
  </si>
  <si>
    <t>Client 6</t>
  </si>
  <si>
    <t>Client 7</t>
  </si>
  <si>
    <t>Client 8</t>
  </si>
  <si>
    <t>Client 9</t>
  </si>
  <si>
    <t>Client 10</t>
  </si>
  <si>
    <t>Client 11</t>
  </si>
  <si>
    <t>Client 12</t>
  </si>
  <si>
    <t>Client 13</t>
  </si>
  <si>
    <t>Client 14</t>
  </si>
  <si>
    <t>Client 15</t>
  </si>
  <si>
    <t>Client 16</t>
  </si>
  <si>
    <t>Client 17</t>
  </si>
  <si>
    <t>Client 18</t>
  </si>
  <si>
    <t>Client 19</t>
  </si>
  <si>
    <t>Client 20</t>
  </si>
  <si>
    <t xml:space="preserve"> * Use "N/A" in the Medical Record # field for any Client rows that will not be used. Do not leave Medical Record # cells blank.</t>
  </si>
  <si>
    <t>Chart Review Results</t>
  </si>
  <si>
    <t>Organization Name</t>
  </si>
  <si>
    <t>Program Name</t>
  </si>
  <si>
    <t>Review Start Date:</t>
  </si>
  <si>
    <t>Total Services for Review</t>
  </si>
  <si>
    <t>Review End Date:</t>
  </si>
  <si>
    <t># of Disallowed Services</t>
  </si>
  <si>
    <t># of Compliant Charts</t>
  </si>
  <si>
    <t>Disallowance %</t>
  </si>
  <si>
    <t>Compliance %</t>
  </si>
  <si>
    <t>Disallowed Services Cost</t>
  </si>
  <si>
    <t>Corrective Action Plan Required?</t>
  </si>
  <si>
    <t>Strengths</t>
  </si>
  <si>
    <t>1
2
3
4
5
6
7
8
9
10
11
12
13
14
15
16</t>
  </si>
  <si>
    <t xml:space="preserve">
</t>
  </si>
  <si>
    <t>Quality Improvement 
Recommendations</t>
  </si>
  <si>
    <t>Total Corrected Services and Disallowances by Client</t>
  </si>
  <si>
    <t>Findings by Category, all Clients</t>
  </si>
  <si>
    <t>Client</t>
  </si>
  <si>
    <t>Services Reviewed</t>
  </si>
  <si>
    <t>Services Corrected</t>
  </si>
  <si>
    <t>Services Disallowed</t>
  </si>
  <si>
    <t>Amount Disallowed</t>
  </si>
  <si>
    <t>Category</t>
  </si>
  <si>
    <t>Items Scored</t>
  </si>
  <si>
    <t>Total Findings</t>
  </si>
  <si>
    <t>Intake Documents (ID)</t>
  </si>
  <si>
    <t>Assessments (A)</t>
  </si>
  <si>
    <t>Diagnosis (Dx)</t>
  </si>
  <si>
    <t>Service Compliance (SC)</t>
  </si>
  <si>
    <t>Group Sign-In (G)</t>
  </si>
  <si>
    <t>Discharge (D)</t>
  </si>
  <si>
    <t>Perinatal Services (PS)</t>
  </si>
  <si>
    <t>Problem List (PL)</t>
  </si>
  <si>
    <t>Progress Notes (PN)</t>
  </si>
  <si>
    <t>Billing (B)</t>
  </si>
  <si>
    <t>Naltrexone Services (N)</t>
  </si>
  <si>
    <t>Recovery Services (RS)</t>
  </si>
  <si>
    <t>Peer Support (PE)</t>
  </si>
  <si>
    <t>Care Coordination (CC)</t>
  </si>
  <si>
    <t>NTP Maintenance (NTP)</t>
  </si>
  <si>
    <t>Totals</t>
  </si>
  <si>
    <t>Requirement</t>
  </si>
  <si>
    <t>Item</t>
  </si>
  <si>
    <t>Pass %</t>
  </si>
  <si>
    <t>INTAKE DOCUMENTS</t>
  </si>
  <si>
    <t>ID1</t>
  </si>
  <si>
    <t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t>
  </si>
  <si>
    <t>ID2</t>
  </si>
  <si>
    <t>If telehealth or telephone services are provided, is there documented consent (written or verbal) specific to the provision of telehealth services prior to initial delivery of services?</t>
  </si>
  <si>
    <t>ID3</t>
  </si>
  <si>
    <t>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t>
  </si>
  <si>
    <t>ID4</t>
  </si>
  <si>
    <t>For clients whose primary language is not English, is there evidence of informing materials provided to client in their primary/preferred language?</t>
  </si>
  <si>
    <t>ID5</t>
  </si>
  <si>
    <t xml:space="preserve">Do services include Body Specimen Screening (as applicable to this client)? If lab specimens show up positive, is there a corresponding note from the counselor that this was addressed by the counselor with the client? </t>
  </si>
  <si>
    <t>ID6</t>
  </si>
  <si>
    <t xml:space="preserve">Has the client's Medi-Cal eligibility been determined at least monthly with proof maintained in the record? </t>
  </si>
  <si>
    <t>ASSESSMENT / ASAM</t>
  </si>
  <si>
    <t>A1</t>
  </si>
  <si>
    <t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t>
  </si>
  <si>
    <t>A2</t>
  </si>
  <si>
    <r>
      <t xml:space="preserve">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t>
    </r>
    <r>
      <rPr>
        <i/>
        <sz val="10"/>
        <rFont val="Arial"/>
        <family val="2"/>
      </rPr>
      <t xml:space="preserve">
*(A full ASAM assessment is not required to deliver prevention and early intervention services for clients under 21; a brief screening ASAM criteria tool is sufficient for ASAM LOC 0.5).</t>
    </r>
  </si>
  <si>
    <t>A3</t>
  </si>
  <si>
    <t>ASAM: Is the actual level of care either the same as the indicated Level of Care (LOC), or is the change sufficiently justified?</t>
  </si>
  <si>
    <t>A4</t>
  </si>
  <si>
    <t>ASAM: Do the client-specific facts cited in each dimension support the severity rating chosen for that dimension?</t>
  </si>
  <si>
    <t>A5</t>
  </si>
  <si>
    <t xml:space="preserve">ASAM: Is the indicated level of care supported by the severity ratings in each of the dimensions? </t>
  </si>
  <si>
    <t>A6</t>
  </si>
  <si>
    <t>If there is an identified need for MAT services, is there evidence that the provider has either provided MAT directly or provided the client with a referral to MAT services ensuring that the client has followed through with referral?</t>
  </si>
  <si>
    <t>A7</t>
  </si>
  <si>
    <t>Is there evidence of program/episode admission submitted within California Outcomes Measurement System (CalOMS) for Treatment (CalOMS-Tx)?</t>
  </si>
  <si>
    <t>A8</t>
  </si>
  <si>
    <t>For clients under the age of 21: Does the assessment include identified safety issues such as: 
- Risk of suicide
- Current or history of physical and/or sexual abuse or perpetration of physical or sexual abuse on others
- Evaluation of risk to self or others</t>
  </si>
  <si>
    <t>DIAGNOSIS, MEDICAL NECESSITY DETERMINATION, PHYSICAL EXAM</t>
  </si>
  <si>
    <t>Dx1</t>
  </si>
  <si>
    <t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t>
  </si>
  <si>
    <t>Dx2</t>
  </si>
  <si>
    <t xml:space="preserve">Is there documentation of basis for Substance Use Disorder (SUD) diagnosis established within 30 days (or 60 days for adults documented experiencing homelessness or clients under 21 years of age) by a Medical Director, Licensed Physician, or LPHA? </t>
  </si>
  <si>
    <t>Dx3</t>
  </si>
  <si>
    <t>If the assessment was completed by an AOD counselor, is there documentation of a face-to-face or telehealth meeting between the counselor and the LPHA to review the assessment and intake information to determine medical necessity?</t>
  </si>
  <si>
    <t>Dx4</t>
  </si>
  <si>
    <t>Has the Medical Director or LPHA typed or legibly printed their name,
and sign and date the diagnosis narrative documentation?</t>
  </si>
  <si>
    <t>Dx5</t>
  </si>
  <si>
    <t>Are all applicable diagnoses present and consistent with the information noted in the medical record?</t>
  </si>
  <si>
    <t>Dx6</t>
  </si>
  <si>
    <r>
      <rPr>
        <b/>
        <sz val="11"/>
        <rFont val="Arial"/>
        <family val="2"/>
      </rPr>
      <t>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t>
    </r>
    <r>
      <rPr>
        <sz val="11"/>
        <rFont val="Arial"/>
        <family val="2"/>
      </rPr>
      <t xml:space="preserve">
</t>
    </r>
    <r>
      <rPr>
        <i/>
        <sz val="10"/>
        <rFont val="Arial"/>
        <family val="2"/>
      </rPr>
      <t xml:space="preserve">
BHIN 22-063, Enclosure 3 - Reasons for Recoupment</t>
    </r>
  </si>
  <si>
    <t>Dx7</t>
  </si>
  <si>
    <t>Is there documentation of a physical exam completed within the 12 month period prior the client's admission date?</t>
  </si>
  <si>
    <t>Dx8</t>
  </si>
  <si>
    <t>For clients aged 18-21 and younger than 12 who are receiving SUD treatment, is there documented clinical appropriateness with written protocol that addresses developmentally appropriate services for the client's age group?</t>
  </si>
  <si>
    <t>SERVICE COMPLIANCE VERIFICATION</t>
  </si>
  <si>
    <t>SC1</t>
  </si>
  <si>
    <t>For outpatient services: Have no more than 9 hours per week of counseling services been provided to the client?</t>
  </si>
  <si>
    <t>SC2</t>
  </si>
  <si>
    <t>For intensive outpatient services: Have a minimum of 9 hours per week of counseling services been provided to the client?</t>
  </si>
  <si>
    <t>GROUP SIGN-IN SHEET DOCUMENTATION</t>
  </si>
  <si>
    <t>G1</t>
  </si>
  <si>
    <t>Are all groups limited to no less than 2 and no more than 12 clients with at least one Medi-Cal client in attendance?</t>
  </si>
  <si>
    <t>G2</t>
  </si>
  <si>
    <t>For every group counseling session are the following included:
- Name and signature of counselor(s)
- The date of the counseling session
- The topic of the counseling session
- The start and end time of the counseling session</t>
  </si>
  <si>
    <t>DISCHARGE DOCUMENTATION</t>
  </si>
  <si>
    <t>D1</t>
  </si>
  <si>
    <t>Is there evidence of CalOMS-Tx annual (if applicable) and discharge information submitted for program/episode?</t>
  </si>
  <si>
    <t>PERINATAL SERVICES</t>
  </si>
  <si>
    <t>PS1</t>
  </si>
  <si>
    <t>Do services rendered address treatment and recovery issues specific to pregnant and postpartum women such as relationships, sexual and physical abuse, and development of parenting skills?</t>
  </si>
  <si>
    <t>PS2</t>
  </si>
  <si>
    <t>Does the medical documentation substantiate the client's pregnancy and is the last day of pregnancy documented in the client's record?</t>
  </si>
  <si>
    <t>PROBLEM LIST</t>
  </si>
  <si>
    <t>PL1</t>
  </si>
  <si>
    <t>Is there a problem list present in the chart that includes all required elements?</t>
  </si>
  <si>
    <t>PL2</t>
  </si>
  <si>
    <t>Is the name and  title present of each provider that identified, added or removed items from the problem list as well as the date the items were identified, added or removed?</t>
  </si>
  <si>
    <t>PL3</t>
  </si>
  <si>
    <t xml:space="preserve">Has the problem list been updated on an ongoing basis to reflect the current presentation of the beneficiary and within a reasonable time and in accordance with generally accepted standards of practice?  </t>
  </si>
  <si>
    <t>PL4</t>
  </si>
  <si>
    <t>Does the problem list reflect the current client needs, including any identified diagnoses, social determinants of health and/or Z codes and has the problem list been updated any time there is a relevant change to the beneficiary's condition?</t>
  </si>
  <si>
    <t>PROGRESS NOTES</t>
  </si>
  <si>
    <t>PN1</t>
  </si>
  <si>
    <t>Were the majority of progress notes finalized within 3 business days (with the exception of progress notes for crisis services, which shall be completed within 24 hours)?</t>
  </si>
  <si>
    <t>PN2</t>
  </si>
  <si>
    <r>
      <rPr>
        <b/>
        <sz val="11"/>
        <rFont val="Arial"/>
        <family val="2"/>
      </rPr>
      <t>Are progress notes signed (or the electronic equivalent) by the person providing the service? If no, identify the claims in the Services Addendum.</t>
    </r>
    <r>
      <rPr>
        <sz val="11"/>
        <rFont val="Arial"/>
        <family val="2"/>
      </rPr>
      <t xml:space="preserve">
</t>
    </r>
    <r>
      <rPr>
        <i/>
        <sz val="10"/>
        <rFont val="Arial"/>
        <family val="2"/>
      </rPr>
      <t xml:space="preserve">
MHP Contract; BHIN 22-019</t>
    </r>
  </si>
  <si>
    <t>PN3</t>
  </si>
  <si>
    <t>Do all progress notes include the legible name of the provider, the date of signature, interventions provided and next steps to be taken by provider (i.e., plan)?</t>
  </si>
  <si>
    <t>PN4</t>
  </si>
  <si>
    <t>Do progress notes include a sufficient description of SUD intervention(s) provided?</t>
  </si>
  <si>
    <t>PN5</t>
  </si>
  <si>
    <t>For clients with identified risks, do progress notes document ongoing assessment, clinical monitoring, and intervention(s) that relate to the level of risk, when appropriate?</t>
  </si>
  <si>
    <t>PN6</t>
  </si>
  <si>
    <t>For clients diagnosed with a co-occurring mental health disorder, do progress notes document specific integrated SUD treatment approaches, when appropriate?</t>
  </si>
  <si>
    <t>PN7</t>
  </si>
  <si>
    <t>If necessary, were relevant mental health treatment referrals provided and documented in a progress note?</t>
  </si>
  <si>
    <t>PN8</t>
  </si>
  <si>
    <t>For clients with physical health needs related to their mental health treatment, do progress notes document that physical health care is integrated into treatment through education, resources, referrals, symptom management and/or care coordination with physical healthcare providers?</t>
  </si>
  <si>
    <t>PN9</t>
  </si>
  <si>
    <t>Are any gaps in service delivery supported by non-billable notes or explained elsewhere in the clinical record?</t>
  </si>
  <si>
    <t>PN10</t>
  </si>
  <si>
    <t>Does the chart as a whole include evidence of care coordination across providers, agencies and county systems?</t>
  </si>
  <si>
    <t>PN11</t>
  </si>
  <si>
    <t>Based on the documentation as a whole, is there evidence that treatment is high quality, person centered, culturally responsive and aligned with client needs?</t>
  </si>
  <si>
    <t>PN12</t>
  </si>
  <si>
    <t>Have all risk and safety issues in the client record been addressed?</t>
  </si>
  <si>
    <t>BILLING</t>
  </si>
  <si>
    <t xml:space="preserve">B1
</t>
  </si>
  <si>
    <t>Is there any evidence of fraud, waste, or abuse? If yes, identify the claims in the Services Addendum.</t>
  </si>
  <si>
    <t xml:space="preserve">B2
</t>
  </si>
  <si>
    <r>
      <t xml:space="preserve">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t>
    </r>
    <r>
      <rPr>
        <i/>
        <sz val="10"/>
        <rFont val="Arial"/>
        <family val="2"/>
      </rPr>
      <t xml:space="preserve">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t>
    </r>
  </si>
  <si>
    <t xml:space="preserve">B3
</t>
  </si>
  <si>
    <r>
      <t xml:space="preserve">Is there documentation of a valid allowable service for every claim billed within the review period? If no, identify the claims in the Services Addendum.
</t>
    </r>
    <r>
      <rPr>
        <i/>
        <sz val="10"/>
        <rFont val="Arial"/>
        <family val="2"/>
      </rPr>
      <t xml:space="preserve">
CCR, title 9, section 1840.112(b)(3); BHIN 22-019; MHP Contract, Exhibit E, Attachment 1); CCR, title 22, section 51458.1(a)(3)(7). </t>
    </r>
  </si>
  <si>
    <t xml:space="preserve">B4
</t>
  </si>
  <si>
    <r>
      <t xml:space="preserve">Does the date of service listed on the progress notes match the date of service listed on all claims? If no, identify the claims in the Services Addendum.
</t>
    </r>
    <r>
      <rPr>
        <i/>
        <sz val="10"/>
        <rFont val="Arial"/>
        <family val="2"/>
      </rPr>
      <t xml:space="preserve">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t>
    </r>
  </si>
  <si>
    <t xml:space="preserve">B5
</t>
  </si>
  <si>
    <r>
      <t xml:space="preserve">For all progress notes, did the service that was claimed (procedure code) match the service documented in the progress note? If no, identify the claims in the Services Addendum.
</t>
    </r>
    <r>
      <rPr>
        <i/>
        <sz val="10"/>
        <rFont val="Arial"/>
        <family val="2"/>
      </rPr>
      <t xml:space="preserve">
**Results in recoupment only when there is an overbilling** CCR title 9, sections 1840.316 - 1840.322, and 1810.440(c), MHP Contract; CCR, title 9, section 1840.112(b)(3); CCR, title 22, section 51458.1(a)(3).</t>
    </r>
  </si>
  <si>
    <t xml:space="preserve">B6
</t>
  </si>
  <si>
    <r>
      <t xml:space="preserve">Do all units of time for services match the amount of time documented in the progress note? If no, identify the claims in the Services Addendum.
</t>
    </r>
    <r>
      <rPr>
        <i/>
        <sz val="10"/>
        <rFont val="Arial"/>
        <family val="2"/>
      </rPr>
      <t xml:space="preserve">
**Recoupment is limited to mismatches that result in overbilling.**  CCR title 9, sections 1840.316 - 1840.322, and 1810.440(c); MHP Contract; CCR, title 9, section 1840.112(b)(3); CCR, title 22, section 51458.1(a)(3).</t>
    </r>
  </si>
  <si>
    <t xml:space="preserve">B7
</t>
  </si>
  <si>
    <t>Do all progress notes include required elements (date of service, service type, person contacted, location of service, contact type, evidence based practice (EBP), appointment type)?</t>
  </si>
  <si>
    <t xml:space="preserve">B8
</t>
  </si>
  <si>
    <r>
      <t>Do individual and/or group progress notes with multiple providers clearly identify the number of providers and the specific involvement and interventions of each provider? If no, identify the claims in the Services Addendum.</t>
    </r>
    <r>
      <rPr>
        <i/>
        <sz val="10"/>
        <rFont val="Arial"/>
        <family val="2"/>
      </rPr>
      <t xml:space="preserve">
CCR, title 9, section 1840.316(b)(2); Medi-Cal Billing Manual, Chapter 7, section 7.5.5; CCR, title 22, section 51458.1(a)(3). </t>
    </r>
  </si>
  <si>
    <t xml:space="preserve">B9
</t>
  </si>
  <si>
    <r>
      <t xml:space="preserve">Are all documented services within the scope of practice of the provider? If no, identify the claims in the Services Addendum.
</t>
    </r>
    <r>
      <rPr>
        <i/>
        <sz val="10"/>
        <rFont val="Arial"/>
        <family val="2"/>
      </rPr>
      <t xml:space="preserve">
CCR, title 9, section 1840.314(d); BHIN 22-019</t>
    </r>
  </si>
  <si>
    <t xml:space="preserve">B10
</t>
  </si>
  <si>
    <r>
      <t xml:space="preserve">Do group progress notes identify the total number of beneficiaries participating in the service activity? If no, identify the claims in the Services Addendum.
</t>
    </r>
    <r>
      <rPr>
        <i/>
        <sz val="10"/>
        <rFont val="Arial"/>
        <family val="2"/>
      </rPr>
      <t xml:space="preserve">
CCR, title 9, section 1840.316(b)(2); Medi-Cal Billing Manual, Chapter 7, section 7.5.5; CCR, title 22, section 51458.1(a)(3). </t>
    </r>
  </si>
  <si>
    <t xml:space="preserve">B11
</t>
  </si>
  <si>
    <r>
      <t xml:space="preserve">For group progress notes, was the claim properly apportioned to all clients present? If no, identify the claims in the Services Addendum.
</t>
    </r>
    <r>
      <rPr>
        <i/>
        <sz val="10"/>
        <rFont val="Arial"/>
        <family val="2"/>
      </rPr>
      <t xml:space="preserve">
**Recoupment limited to apportionments that resulted in overbilling.** CCR, title 9, section 1840.316(b)(2); Medi-Cal Billing Manual, Chapter 7, section 7.5.5.; CCR, title 22, section 51458.1(a)(3).</t>
    </r>
  </si>
  <si>
    <t xml:space="preserve">B12
</t>
  </si>
  <si>
    <r>
      <t xml:space="preserve">Were all services billable according to Title 9; with no services claimed that were solely academic, vocational, recreation, socialization, transportation, clerical or payee related? If no, identify the claims in the Services Addendum.
</t>
    </r>
    <r>
      <rPr>
        <i/>
        <sz val="10"/>
        <rFont val="Arial"/>
        <family val="2"/>
      </rPr>
      <t xml:space="preserve">
CCR, title 9, sections 1810.247, 1810.345(a), 1810.355(a)(2), 1830.205(b)(3), 1840.312(a-f) CCR, title 22, section 51458.1(a)(7). </t>
    </r>
  </si>
  <si>
    <t>For DMC ONLY - NALTREXONE SERVICES</t>
  </si>
  <si>
    <t>N1</t>
  </si>
  <si>
    <t>Does the client have a confirmed, documented history of opiate addiction?</t>
  </si>
  <si>
    <t>N2</t>
  </si>
  <si>
    <t>Is the client at least 18 years of age, opiate free and not pregnant?</t>
  </si>
  <si>
    <t>N3</t>
  </si>
  <si>
    <t>Naltrexone services: Are there at least two face-to-face counseling sessions with a therapist or counselor every 30-day period?</t>
  </si>
  <si>
    <t>For DMC-ODS ONLY - RECOVERY SERVICES</t>
  </si>
  <si>
    <t>RS1</t>
  </si>
  <si>
    <t>Is there evidence that the client has been provided behavioral health resources?</t>
  </si>
  <si>
    <t>RS2</t>
  </si>
  <si>
    <t>Has a minimum of 1 counseling service per month been provided to client?</t>
  </si>
  <si>
    <t>RS3</t>
  </si>
  <si>
    <t>Do services emphasize the client's central role in managing their health, help the client identify effective self-management support strategies, and organize internal and community resources to provide ongoing self-management support to client?</t>
  </si>
  <si>
    <t>For DMC-ODS ONLY - PEER SUPPORT SERVICES</t>
  </si>
  <si>
    <t>PE1</t>
  </si>
  <si>
    <t>Is there an approved peer plan of care approved by a Behavioral Health Professional or a Peer Support Specialist Supervisor?</t>
  </si>
  <si>
    <t>PE2</t>
  </si>
  <si>
    <t>Do services provide evidence of helping to prevent relapse, empowering the client through strength-based coaching, supporting linkages to community resources, and educating the client and family about the client's condition and the process of recovery?</t>
  </si>
  <si>
    <t>For DMC-ODS ONLY - CARE COORDINATION SERVICES</t>
  </si>
  <si>
    <t>CC1</t>
  </si>
  <si>
    <t>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t>
  </si>
  <si>
    <t>CC2</t>
  </si>
  <si>
    <t>Do services identify activities that provide coordination of SUD care, mental 
health care, and medical care, in addition to supporting the client with linkages to services and supports designed to restore the client to their best possible functional level?</t>
  </si>
  <si>
    <t>For DMC-ODS ONLY - NARCOTIC TREATMENT PROGRAM (NTP) MAINTENANCE</t>
  </si>
  <si>
    <t>NTP1</t>
  </si>
  <si>
    <t>Is the multiple registration form completed for client?</t>
  </si>
  <si>
    <t>NTP2</t>
  </si>
  <si>
    <t>Is the following demographic and identifying information included in the client's record:
- Any aliases client uses
- Sex
- Height
- Weight
- Color of hair
- Color of eyes
- Distinguishing markings (scars/tattoos)</t>
  </si>
  <si>
    <t>NTP3</t>
  </si>
  <si>
    <t>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t>
  </si>
  <si>
    <t>NTP4</t>
  </si>
  <si>
    <t>Is there evidence of request for client to voluntarily provide social security number?</t>
  </si>
  <si>
    <t>NTP5</t>
  </si>
  <si>
    <t>Is there evidence of request to sign authorization for disclosure of confidential information to contact other narcotic replacement therapy providers prior to admission?</t>
  </si>
  <si>
    <t>NTP6</t>
  </si>
  <si>
    <t>Is there evidence of client signing document indicating whether they are receiving replacement narcotic therapy from another program?</t>
  </si>
  <si>
    <t>NTP7</t>
  </si>
  <si>
    <t>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t>
  </si>
  <si>
    <t>NTP8</t>
  </si>
  <si>
    <t xml:space="preserve">Are there releases of information for multiple registrants and/or temporary dosing in another narcotic treatment program? </t>
  </si>
  <si>
    <t>NTP9</t>
  </si>
  <si>
    <t>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t>
  </si>
  <si>
    <t>NTP10</t>
  </si>
  <si>
    <t>Is there documentation that client was provided with information and understanding of program's Take-Home policy and expectations?</t>
  </si>
  <si>
    <t>NTP11</t>
  </si>
  <si>
    <t>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t>
  </si>
  <si>
    <t>NTP12</t>
  </si>
  <si>
    <t>Is there certification of fitness for replacement narcotic therapy by physician?</t>
  </si>
  <si>
    <t>NTP13</t>
  </si>
  <si>
    <t>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t>
  </si>
  <si>
    <t>NTP14</t>
  </si>
  <si>
    <t>Is there evidence of MD determined physical dependence and addiction to opiates by either observed signs of physical dependence OR results of initial test or analysis for illicit drug use?</t>
  </si>
  <si>
    <t>NTP15</t>
  </si>
  <si>
    <t xml:space="preserve">Is there evidence confirming history of at least 2 years of addiction to opiates by Medical Director (MD) (exceptions may be made by MD based on client's health endangering situations)? </t>
  </si>
  <si>
    <t>NTP16</t>
  </si>
  <si>
    <t>Is there evidence that MD is placing client in treatment by initiating, altering, and determining replacement narcotic therapy medication and dosage amounts by medical director?</t>
  </si>
  <si>
    <t>NTP17</t>
  </si>
  <si>
    <t>Is there documented evidence for reasons for changes in dosage levels and medication?</t>
  </si>
  <si>
    <t>NTP18</t>
  </si>
  <si>
    <t>Is there evidence of periodic review or evaluation by Medical Director (at least annually)?</t>
  </si>
  <si>
    <t>NTP19</t>
  </si>
  <si>
    <t>Is there justification for continuing of treatment (maintenance treatment beyond 2 years)</t>
  </si>
  <si>
    <t>NTP20</t>
  </si>
  <si>
    <t xml:space="preserve">For temporary dosing: Are medication change orders not exceeded of temporary status of 30 days? </t>
  </si>
  <si>
    <t>NTP21</t>
  </si>
  <si>
    <t>For temporary dosing: Has host program accepted responsibility of client?</t>
  </si>
  <si>
    <t>NTP22</t>
  </si>
  <si>
    <t>Is the primary counselor's name and date of assignment included on the treatment plan?</t>
  </si>
  <si>
    <t>NTP23</t>
  </si>
  <si>
    <t>Is the treatment plan completed within 28 days of admission with both client and counselor signature and date?</t>
  </si>
  <si>
    <t>NTP24</t>
  </si>
  <si>
    <t>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t>
  </si>
  <si>
    <t>NTP25</t>
  </si>
  <si>
    <t xml:space="preserve">Has the supervising counselor and medical director reviewed and signed the treatment plan and any subsequent treatment plan updates within 14 days of the effective date? </t>
  </si>
  <si>
    <t>NTP26</t>
  </si>
  <si>
    <t xml:space="preserve">Are amendments to the plan medically deemed appropriate? </t>
  </si>
  <si>
    <t>NTP27</t>
  </si>
  <si>
    <t>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t>
  </si>
  <si>
    <t>NTP28</t>
  </si>
  <si>
    <t>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t>
  </si>
  <si>
    <t>NTP29</t>
  </si>
  <si>
    <t>Do progress note include the following: 
- Take-home medication privileges via doctor's order
- Client meeting criteria for Take-Home medication
- Documentation on restricting, restoring, or suspension of client's Take-Home privileges</t>
  </si>
  <si>
    <t>NTP30</t>
  </si>
  <si>
    <t>Has a minimum of 50 minutes per calendar month of counseling services been provided to client?</t>
  </si>
  <si>
    <t>NTP31</t>
  </si>
  <si>
    <t>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t>
  </si>
  <si>
    <t>NTP32</t>
  </si>
  <si>
    <t>(Detox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t>
  </si>
  <si>
    <t>NTP33</t>
  </si>
  <si>
    <t xml:space="preserve">(Detox ONLY) Is there signed attestation to a lapse of at least 7 days since termination of immediately preceding episode of detox (if applicable)? </t>
  </si>
  <si>
    <t>NTP34</t>
  </si>
  <si>
    <t>(Detox ONLY) For clients who are pregnant: Is there evidence that the client is NOT in the last trimester of the pregnancy?</t>
  </si>
  <si>
    <t>NTP35</t>
  </si>
  <si>
    <t>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t>
  </si>
  <si>
    <t>NTP36</t>
  </si>
  <si>
    <t>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t>
  </si>
  <si>
    <t>NTP37</t>
  </si>
  <si>
    <t>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t>
  </si>
  <si>
    <t>NTP38</t>
  </si>
  <si>
    <t>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t>
  </si>
  <si>
    <t>NTP39</t>
  </si>
  <si>
    <t>For Pregnant Clients: Is there evidence of documented refusal by client to receive prenatal care?</t>
  </si>
  <si>
    <t>NTP40</t>
  </si>
  <si>
    <t>For visiting clients only: Is there a signed release of information by the client to obtain information from the current NTP provider?</t>
  </si>
  <si>
    <t>NTP41</t>
  </si>
  <si>
    <t>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t>
  </si>
  <si>
    <t>NTP42</t>
  </si>
  <si>
    <t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t>
  </si>
  <si>
    <t>NTP43</t>
  </si>
  <si>
    <t>For clients under 18 years of age: Is there written consent by a parent, legal guardian, or responsible adult designated by the relevant State authority for client to be admitted to maintenance treatment?</t>
  </si>
  <si>
    <t>Services Change Summary</t>
  </si>
  <si>
    <t>After adding/updating data in the Chart Review Info tab or the individual Client tabs, click on Data &gt; Refresh All to refresh these tables.</t>
  </si>
  <si>
    <t>Services to be Corrected</t>
  </si>
  <si>
    <t>Services to be Disallowed</t>
  </si>
  <si>
    <t>Medical Record #</t>
  </si>
  <si>
    <t xml:space="preserve"> Service #</t>
  </si>
  <si>
    <t>Provider ID</t>
  </si>
  <si>
    <t>Service Code</t>
  </si>
  <si>
    <t>Service Type</t>
  </si>
  <si>
    <t>Service Date</t>
  </si>
  <si>
    <t>Reason for Correction</t>
  </si>
  <si>
    <t>Comments</t>
  </si>
  <si>
    <t>Units</t>
  </si>
  <si>
    <t>Amount Claimed</t>
  </si>
  <si>
    <t>Disallowed Requirement #</t>
  </si>
  <si>
    <t>Include</t>
  </si>
  <si>
    <t>Yes</t>
  </si>
  <si>
    <t>Correction</t>
  </si>
  <si>
    <t>Disallowance</t>
  </si>
  <si>
    <t>UOS</t>
  </si>
  <si>
    <t>Amount</t>
  </si>
  <si>
    <t>Grand Total</t>
  </si>
  <si>
    <t>CalMHSA.2023</t>
  </si>
  <si>
    <t>Corrected Claims Reason Codes</t>
  </si>
  <si>
    <t>Code</t>
  </si>
  <si>
    <t>Type</t>
  </si>
  <si>
    <t>Description</t>
  </si>
  <si>
    <t>Full</t>
  </si>
  <si>
    <t>C11</t>
  </si>
  <si>
    <t>Data Entry Error</t>
  </si>
  <si>
    <t>Incorrect date of service</t>
  </si>
  <si>
    <t>C12</t>
  </si>
  <si>
    <t>Incorrect service indicator</t>
  </si>
  <si>
    <t>C13</t>
  </si>
  <si>
    <t>Incorrect procedure code</t>
  </si>
  <si>
    <t>C14</t>
  </si>
  <si>
    <t>Incorrect provider</t>
  </si>
  <si>
    <t>C15</t>
  </si>
  <si>
    <t>Incorrect time</t>
  </si>
  <si>
    <t>C16</t>
  </si>
  <si>
    <t>Incorrect client</t>
  </si>
  <si>
    <t>C17</t>
  </si>
  <si>
    <t>Incorrect unit/sub unit</t>
  </si>
  <si>
    <t>C18</t>
  </si>
  <si>
    <t>Incorrect location code</t>
  </si>
  <si>
    <t>C19</t>
  </si>
  <si>
    <t>Duplicate entry</t>
  </si>
  <si>
    <t>Disallowance Descriptions</t>
  </si>
  <si>
    <t>Req#</t>
  </si>
  <si>
    <t>Section</t>
  </si>
  <si>
    <t>Diagnosis</t>
  </si>
  <si>
    <t>Need for SUD services</t>
  </si>
  <si>
    <t>Progress Note</t>
  </si>
  <si>
    <t>Note not signed by service provider</t>
  </si>
  <si>
    <t>B1</t>
  </si>
  <si>
    <t>Billing</t>
  </si>
  <si>
    <t>Evidence of fraud, waste, abuse</t>
  </si>
  <si>
    <t>B2</t>
  </si>
  <si>
    <t>Claim submitted for services during lock-out</t>
  </si>
  <si>
    <t>B3</t>
  </si>
  <si>
    <t>Missing documentation of allowable service</t>
  </si>
  <si>
    <t>B4</t>
  </si>
  <si>
    <t>Date of service mismatch</t>
  </si>
  <si>
    <t>B5</t>
  </si>
  <si>
    <t>Procedure codes do not match service types</t>
  </si>
  <si>
    <t>B6</t>
  </si>
  <si>
    <t>Units of time do not match progress notes</t>
  </si>
  <si>
    <t>B8</t>
  </si>
  <si>
    <t>Multiple providers not clearly counted/described</t>
  </si>
  <si>
    <t>B9</t>
  </si>
  <si>
    <t>Services not within provider scope</t>
  </si>
  <si>
    <t>B10</t>
  </si>
  <si>
    <t>Group note does not identify # of beneficiaries</t>
  </si>
  <si>
    <t>B11</t>
  </si>
  <si>
    <t>Group claim not properly apportioned to beneficiaries</t>
  </si>
  <si>
    <t>B12</t>
  </si>
  <si>
    <t>Service not billable under Title 9</t>
  </si>
  <si>
    <t>Aggregated Chart Findings Data</t>
  </si>
  <si>
    <t>Service Units</t>
  </si>
  <si>
    <t>$ Claimed</t>
  </si>
  <si>
    <t>Client #</t>
  </si>
  <si>
    <t>ID_Tot</t>
  </si>
  <si>
    <t>A_Tot</t>
  </si>
  <si>
    <t>DX_Tot</t>
  </si>
  <si>
    <t>SC_Tot</t>
  </si>
  <si>
    <t>G_Tot</t>
  </si>
  <si>
    <t>D_Tot</t>
  </si>
  <si>
    <t>PS_Tot</t>
  </si>
  <si>
    <t>PL_Tot</t>
  </si>
  <si>
    <t>PN_Tot</t>
  </si>
  <si>
    <t>B_Tot</t>
  </si>
  <si>
    <t>B7</t>
  </si>
  <si>
    <t>N_Tot</t>
  </si>
  <si>
    <t>RS_Tot</t>
  </si>
  <si>
    <t>PE_Tot</t>
  </si>
  <si>
    <t>CC_Tot</t>
  </si>
  <si>
    <t>NTP_Tot</t>
  </si>
  <si>
    <t>ID_F</t>
  </si>
  <si>
    <t>A_F</t>
  </si>
  <si>
    <t>Dx_F</t>
  </si>
  <si>
    <t>SC_F</t>
  </si>
  <si>
    <t>G_F</t>
  </si>
  <si>
    <t>D_F</t>
  </si>
  <si>
    <t>PS_F</t>
  </si>
  <si>
    <t>PL_F</t>
  </si>
  <si>
    <t>PN_F</t>
  </si>
  <si>
    <t>B_F</t>
  </si>
  <si>
    <t>N_F</t>
  </si>
  <si>
    <t>RS_F</t>
  </si>
  <si>
    <t>PE_F</t>
  </si>
  <si>
    <t>CC_F</t>
  </si>
  <si>
    <t>NTP_F</t>
  </si>
  <si>
    <t>Total</t>
  </si>
  <si>
    <t>Pass_Tot</t>
  </si>
  <si>
    <t>Fail_Tot</t>
  </si>
  <si>
    <t>Pass%</t>
  </si>
  <si>
    <t>Compliant</t>
  </si>
  <si>
    <t>Pass</t>
  </si>
  <si>
    <t>Fail</t>
  </si>
  <si>
    <t>Comp%</t>
  </si>
  <si>
    <t>No</t>
  </si>
  <si>
    <t>Billing Review Period</t>
  </si>
  <si>
    <t>to</t>
  </si>
  <si>
    <t>Date of Birth</t>
  </si>
  <si>
    <r>
      <t xml:space="preserve">**Items in </t>
    </r>
    <r>
      <rPr>
        <b/>
        <sz val="11"/>
        <color rgb="FF000000"/>
        <rFont val="Arial"/>
        <family val="2"/>
      </rPr>
      <t>Bold</t>
    </r>
    <r>
      <rPr>
        <sz val="11"/>
        <color rgb="FF000000"/>
        <rFont val="Arial"/>
        <family val="2"/>
      </rPr>
      <t xml:space="preserve"> are requirements identified by DHCS as reasons for recoupment if not compliant and/or in certain conditions.**</t>
    </r>
  </si>
  <si>
    <t>Services Addendum</t>
  </si>
  <si>
    <t>REQ #</t>
  </si>
  <si>
    <t>RESULT</t>
  </si>
  <si>
    <t>FINDING</t>
  </si>
  <si>
    <t>1
2
3
4</t>
  </si>
  <si>
    <t>Intake Document Comments (if none, enter "N/A"):</t>
  </si>
  <si>
    <t>Assessment Comments (if none, enter "N/A"):</t>
  </si>
  <si>
    <r>
      <rPr>
        <b/>
        <sz val="12"/>
        <rFont val="Arial"/>
        <family val="2"/>
      </rPr>
      <t xml:space="preserve">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t>
    </r>
    <r>
      <rPr>
        <i/>
        <sz val="10"/>
        <rFont val="Arial"/>
        <family val="2"/>
      </rPr>
      <t xml:space="preserve">
BHIN 22-063, Enclosure 3 - Reasons for Recoupment</t>
    </r>
  </si>
  <si>
    <t>Diagnosis, Medical Necessity Determination, Physical Exam Comments (if none, enter "N/A"):</t>
  </si>
  <si>
    <t>Service Compliance Verification Comments (if none, enter "N/A"):</t>
  </si>
  <si>
    <t>1
2
3</t>
  </si>
  <si>
    <t>Group Sign-In Sheet Comments (if none, enter "N/A"):</t>
  </si>
  <si>
    <t>Discharge Documentation Comments (if none, enter "N/A"):</t>
  </si>
  <si>
    <t>Perinatal Services Comments (if none, enter "N/A"):</t>
  </si>
  <si>
    <r>
      <rPr>
        <b/>
        <sz val="12"/>
        <rFont val="Arial"/>
        <family val="2"/>
      </rPr>
      <t>Problem List Comments (if none, enter "N/A"):</t>
    </r>
    <r>
      <rPr>
        <sz val="12"/>
        <rFont val="Arial"/>
        <family val="2"/>
      </rPr>
      <t xml:space="preserve">
</t>
    </r>
  </si>
  <si>
    <r>
      <t xml:space="preserve">Are progress notes signed (or the electronic equivalent) by the person providing the service? If no, identify the claims in the Services Addendum.
</t>
    </r>
    <r>
      <rPr>
        <b/>
        <sz val="10"/>
        <color rgb="FF000000"/>
        <rFont val="Arial"/>
        <family val="2"/>
      </rPr>
      <t xml:space="preserve">
</t>
    </r>
    <r>
      <rPr>
        <i/>
        <sz val="10"/>
        <color rgb="FF000000"/>
        <rFont val="Arial"/>
        <family val="2"/>
      </rPr>
      <t>MHP Contract; BHIN 22-019</t>
    </r>
  </si>
  <si>
    <r>
      <t>Progress Notes Comments (if none, enter "N/A"):</t>
    </r>
    <r>
      <rPr>
        <sz val="12"/>
        <rFont val="Arial"/>
        <family val="2"/>
      </rPr>
      <t xml:space="preserve">
</t>
    </r>
  </si>
  <si>
    <t xml:space="preserve">BILLING </t>
  </si>
  <si>
    <r>
      <t xml:space="preserve">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t>
    </r>
    <r>
      <rPr>
        <b/>
        <sz val="10"/>
        <color rgb="FF000000"/>
        <rFont val="Arial"/>
        <family val="2"/>
      </rPr>
      <t xml:space="preserve">
</t>
    </r>
    <r>
      <rPr>
        <i/>
        <sz val="10"/>
        <color rgb="FF000000"/>
        <rFont val="Arial"/>
        <family val="2"/>
      </rPr>
      <t>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t>
    </r>
  </si>
  <si>
    <r>
      <t xml:space="preserve">Is there documentation of a valid allowable service for every claim billed within the review period? If no, identify the claims in the Services Addendum.
</t>
    </r>
    <r>
      <rPr>
        <b/>
        <sz val="10"/>
        <color rgb="FF000000"/>
        <rFont val="Arial"/>
        <family val="2"/>
      </rPr>
      <t xml:space="preserve">
</t>
    </r>
    <r>
      <rPr>
        <i/>
        <sz val="10"/>
        <color rgb="FF000000"/>
        <rFont val="Arial"/>
        <family val="2"/>
      </rPr>
      <t xml:space="preserve">CCR, title 9, section 1840.112(b)(3); BHIN 22-019; MHP Contract, Exhibit E, Attachment 1); CCR, title 22, section 51458.1(a)(3)(7). </t>
    </r>
  </si>
  <si>
    <r>
      <t xml:space="preserve">Does the date of service listed on the progress notes match the date of service listed on all claims? If no, identify the claims in the Services Addendum.
</t>
    </r>
    <r>
      <rPr>
        <i/>
        <sz val="10"/>
        <color rgb="FF000000"/>
        <rFont val="Arial"/>
        <family val="2"/>
      </rPr>
      <t xml:space="preserve">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t>
    </r>
  </si>
  <si>
    <r>
      <t xml:space="preserve">For all progress notes, did the service that was claimed (procedure code) match the service documented in the progress note? If no, identify the claims in the Services Addendum.
</t>
    </r>
    <r>
      <rPr>
        <i/>
        <sz val="10"/>
        <color rgb="FF000000"/>
        <rFont val="Arial"/>
        <family val="2"/>
      </rPr>
      <t xml:space="preserve">
**Results in recoupment only when there is an overbilling** CCR title 9, sections 1840.316 - 1840.322, and 1810.440(c), MHP Contract; CCR, title 9, section 1840.112(b)(3); CCR, title 22, section 51458.1(a)(3).</t>
    </r>
  </si>
  <si>
    <r>
      <rPr>
        <b/>
        <sz val="12"/>
        <color rgb="FF000000"/>
        <rFont val="Arial"/>
        <family val="2"/>
      </rPr>
      <t>Do all units of time for services match the amount of time documented in the progress note? If no, identify the claims in the Services Addendum.</t>
    </r>
    <r>
      <rPr>
        <sz val="12"/>
        <color rgb="FF000000"/>
        <rFont val="Arial"/>
        <family val="2"/>
      </rPr>
      <t xml:space="preserve">
</t>
    </r>
    <r>
      <rPr>
        <i/>
        <sz val="10"/>
        <color rgb="FF000000"/>
        <rFont val="Arial"/>
        <family val="2"/>
      </rPr>
      <t xml:space="preserve">
**Recoupment is limited to mismatches that result in overbilling.**  CCR title 9, sections 1840.316 - 1840.322, and 1810.440(c); MHP Contract; CCR, title 9, section 1840.112(b)(3); CCR, title 22, section 51458.1(a)(3).</t>
    </r>
  </si>
  <si>
    <r>
      <rPr>
        <b/>
        <sz val="12"/>
        <color rgb="FF000000"/>
        <rFont val="Arial"/>
        <family val="2"/>
      </rPr>
      <t>Do individual and/or group progress notes with multiple providers clearly identify the number of providers and the specific involvement and interventions of each provider?</t>
    </r>
    <r>
      <rPr>
        <sz val="12"/>
        <color rgb="FF000000"/>
        <rFont val="Arial"/>
        <family val="2"/>
      </rPr>
      <t xml:space="preserve"> </t>
    </r>
    <r>
      <rPr>
        <b/>
        <sz val="12"/>
        <color rgb="FF000000"/>
        <rFont val="Arial"/>
        <family val="2"/>
      </rPr>
      <t>If no, identify the claims in the Services Addendum.</t>
    </r>
    <r>
      <rPr>
        <sz val="12"/>
        <color rgb="FF000000"/>
        <rFont val="Arial"/>
        <family val="2"/>
      </rPr>
      <t xml:space="preserve">
</t>
    </r>
    <r>
      <rPr>
        <sz val="10"/>
        <color rgb="FF000000"/>
        <rFont val="Arial"/>
        <family val="2"/>
      </rPr>
      <t xml:space="preserve">
</t>
    </r>
    <r>
      <rPr>
        <i/>
        <sz val="10"/>
        <color rgb="FF000000"/>
        <rFont val="Arial"/>
        <family val="2"/>
      </rPr>
      <t xml:space="preserve">CCR, title 9, section 1840.316(b)(2); Medi-Cal Billing Manual, Chapter 7, section 7.5.5; CCR, title 22, section 51458.1(a)(3). </t>
    </r>
  </si>
  <si>
    <r>
      <t xml:space="preserve">Are all documented services within the scope of practice of the provider? If no, identify the claims in the Services Addendum.
</t>
    </r>
    <r>
      <rPr>
        <i/>
        <sz val="10"/>
        <color rgb="FF000000"/>
        <rFont val="Arial"/>
        <family val="2"/>
      </rPr>
      <t xml:space="preserve">
CCR, title 9, section 1840.314(d); BHIN 22-019</t>
    </r>
  </si>
  <si>
    <r>
      <t xml:space="preserve">Do group progress notes identify the total number of beneficiaries participating in the service activity? If no, identify the claims in the Services Addendum.
</t>
    </r>
    <r>
      <rPr>
        <b/>
        <sz val="10"/>
        <color rgb="FF000000"/>
        <rFont val="Arial"/>
        <family val="2"/>
      </rPr>
      <t xml:space="preserve">
</t>
    </r>
    <r>
      <rPr>
        <i/>
        <sz val="10"/>
        <color rgb="FF000000"/>
        <rFont val="Arial"/>
        <family val="2"/>
      </rPr>
      <t xml:space="preserve">CCR, title 9, section 1840.316(b)(2); Medi-Cal Billing Manual, Chapter 7, section 7.5.5; CCR, title 22, section 51458.1(a)(3). </t>
    </r>
  </si>
  <si>
    <r>
      <t xml:space="preserve">For group progress notes, was the claim properly apportioned to all clients present? If no, identify the claims in the Services Addendum.
</t>
    </r>
    <r>
      <rPr>
        <b/>
        <sz val="10"/>
        <color rgb="FF000000"/>
        <rFont val="Arial"/>
        <family val="2"/>
      </rPr>
      <t xml:space="preserve">
</t>
    </r>
    <r>
      <rPr>
        <i/>
        <sz val="10"/>
        <color rgb="FF000000"/>
        <rFont val="Arial"/>
        <family val="2"/>
      </rPr>
      <t>**Recoupment limited to apportionments that resulted in overbilling.** CCR, title 9, section 1840.316(b)(2); Medi-Cal Billing Manual, Chapter 7, section 7.5.5.; CCR, title 22, section 51458.1(a)(3).</t>
    </r>
  </si>
  <si>
    <r>
      <t xml:space="preserve">Were all services billable according to Title 9; with no services claimed that were solely academic, vocational, recreation, socialization, transportation, clerical or payee related? If no, identify the claims in the Services Addendum.
</t>
    </r>
    <r>
      <rPr>
        <i/>
        <sz val="10"/>
        <color rgb="FF000000"/>
        <rFont val="Arial"/>
        <family val="2"/>
      </rPr>
      <t xml:space="preserve">
CCR, title 9, sections 1810.247, 1810.345(a), 1810.355(a)(2), 1830.205(b)(3), 1840.312(a-f) CCR, title 22, section 51458.1(a)(7). </t>
    </r>
  </si>
  <si>
    <r>
      <rPr>
        <b/>
        <sz val="12"/>
        <rFont val="Arial"/>
        <family val="2"/>
      </rPr>
      <t>Billing Comments (if none, enter "N/A"):</t>
    </r>
    <r>
      <rPr>
        <sz val="12"/>
        <rFont val="Arial"/>
        <family val="2"/>
      </rPr>
      <t xml:space="preserve">
</t>
    </r>
  </si>
  <si>
    <t>Naltrexone Services Comments (if none, enter "N/A"):</t>
  </si>
  <si>
    <t>Recovery Services Comments (if none, enter "N/A"):</t>
  </si>
  <si>
    <t>Peer Support Services Comments (if none, enter "N/A"):</t>
  </si>
  <si>
    <t>Care Coordination Services Comments (if none, enter "N/A"):</t>
  </si>
  <si>
    <t>TREATMENT PLAN</t>
  </si>
  <si>
    <t>DETOX ONLY</t>
  </si>
  <si>
    <t>SPECIALTY POPULATIONS</t>
  </si>
  <si>
    <t>NTP Comments (if none, enter "N/A"):</t>
  </si>
  <si>
    <t>Does the chart as a whole include evidence of care coordination across providers, agencies, county systems (e.g. child welfare and Behavioral Health (BH)), significant support person(s) and/or between delivery systems (Managed Care Plan (MCP) and Mental Health Plan (MHP))?</t>
  </si>
  <si>
    <r>
      <rPr>
        <b/>
        <sz val="12"/>
        <rFont val="Arial"/>
        <family val="2"/>
      </rPr>
      <t xml:space="preserve">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t>
    </r>
    <r>
      <rPr>
        <i/>
        <sz val="12"/>
        <rFont val="Arial"/>
        <family val="2"/>
      </rPr>
      <t xml:space="preserve">
</t>
    </r>
    <r>
      <rPr>
        <i/>
        <sz val="10"/>
        <rFont val="Arial"/>
        <family val="2"/>
      </rPr>
      <t>BHIN 22-063, Enclosure 3 - Reasons for Recoupment</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</si>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</sst>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43" formatCode="_(* #,##0.00_);_(* \(#,##0.00\);_(* &quot;-&quot;??_);_(@_)"/>
    <numFmt numFmtId="164" formatCode="mm/dd/yy"/>
    <numFmt numFmtId="165" formatCode="0;\-0;;@"/>
    <numFmt numFmtId="166" formatCode="_([$$-409]* #,##0.00_);_([$$-409]* \(#,##0.00\);_([$$-409]* &quot;-&quot;??_);_(@_)"/>
    <numFmt numFmtId="167" formatCode="_(* #,##0_);_(* \(#,##0\);_(* &quot;-&quot;??_);_(@_)"/>
    <numFmt numFmtId="168" formatCode="&quot;$&quot;#,##0.00"/>
  </numFmts>
  <fonts count="31" x14ac:knownFonts="1">
    <font>
      <sz val="10"/>
      <name val="Arial"/>
    </font>
    <font>
      <sz val="11"/>
      <color theme="1"/>
      <name val="Arial"/>
      <family val="2"/>
    </font>
    <font>
      <sz val="11"/>
      <color theme="1"/>
      <name val="Calibri"/>
      <family val="2"/>
      <scheme val="minor"/>
    </font>
    <font>
      <sz val="10"/>
      <name val="Arial"/>
      <family val="2"/>
    </font>
    <font>
      <sz val="12"/>
      <name val="Arial"/>
      <family val="2"/>
    </font>
    <font>
      <b/>
      <sz val="12"/>
      <name val="Arial"/>
      <family val="2"/>
    </font>
    <font>
      <sz val="14"/>
      <name val="Arial"/>
      <family val="2"/>
    </font>
    <font>
      <b/>
      <sz val="10"/>
      <name val="Arial"/>
      <family val="2"/>
    </font>
    <font>
      <sz val="11"/>
      <name val="Arial"/>
      <family val="2"/>
    </font>
    <font>
      <b/>
      <sz val="12"/>
      <color rgb="FF000000"/>
      <name val="Arial"/>
      <family val="2"/>
    </font>
    <font>
      <b/>
      <sz val="11"/>
      <color rgb="FF000000"/>
      <name val="Arial"/>
      <family val="2"/>
    </font>
    <font>
      <sz val="11"/>
      <color rgb="FF000000"/>
      <name val="Arial"/>
      <family val="2"/>
    </font>
    <font>
      <sz val="12"/>
      <color rgb="FF000000"/>
      <name val="Arial"/>
      <family val="2"/>
    </font>
    <font>
      <sz val="11"/>
      <color rgb="FF404040"/>
      <name val="Arial"/>
      <family val="2"/>
    </font>
    <font>
      <b/>
      <sz val="18"/>
      <color rgb="FF000000"/>
      <name val="Arial"/>
      <family val="2"/>
    </font>
    <font>
      <sz val="10"/>
      <color rgb="FFFF0000"/>
      <name val="Arial"/>
      <family val="2"/>
    </font>
    <font>
      <sz val="10"/>
      <name val="Arial"/>
      <family val="2"/>
    </font>
    <font>
      <sz val="8"/>
      <name val="Arial"/>
      <family val="2"/>
    </font>
    <font>
      <b/>
      <sz val="11"/>
      <color rgb="FF404040"/>
      <name val="Arial"/>
      <family val="2"/>
    </font>
    <font>
      <b/>
      <sz val="18"/>
      <name val="Arial"/>
      <family val="2"/>
    </font>
    <font>
      <b/>
      <sz val="11"/>
      <color theme="7" tint="-0.249977111117893"/>
      <name val="Arial"/>
      <family val="2"/>
    </font>
    <font>
      <b/>
      <sz val="10"/>
      <color theme="1"/>
      <name val="Arial"/>
      <family val="2"/>
    </font>
    <font>
      <sz val="12"/>
      <color theme="0"/>
      <name val="Arial"/>
      <family val="2"/>
    </font>
    <font>
      <i/>
      <sz val="12"/>
      <name val="Arial"/>
      <family val="2"/>
    </font>
    <font>
      <i/>
      <sz val="10"/>
      <name val="Arial"/>
      <family val="2"/>
    </font>
    <font>
      <sz val="11"/>
      <color theme="0"/>
      <name val="Arial"/>
      <family val="2"/>
    </font>
    <font>
      <b/>
      <sz val="11"/>
      <name val="Arial"/>
      <family val="2"/>
    </font>
    <font>
      <sz val="10"/>
      <color theme="0"/>
      <name val="Arial"/>
      <family val="2"/>
    </font>
    <font>
      <b/>
      <sz val="10"/>
      <color rgb="FF000000"/>
      <name val="Arial"/>
      <family val="2"/>
    </font>
    <font>
      <i/>
      <sz val="10"/>
      <color rgb="FF000000"/>
      <name val="Arial"/>
      <family val="2"/>
    </font>
    <font>
      <sz val="10"/>
      <color rgb="FF000000"/>
      <name val="Arial"/>
      <family val="2"/>
    </font>
  </fonts>
  <fills count="1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D6DCE4"/>
        <bgColor indexed="64"/>
      </patternFill>
    </fill>
    <fill>
      <patternFill patternType="solid">
        <fgColor rgb="FFF2F2F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4" tint="0.79998168889431442"/>
        <bgColor theme="4" tint="0.79998168889431442"/>
      </patternFill>
    </fill>
    <fill>
      <patternFill patternType="solid">
        <fgColor theme="6" tint="0.79998168889431442"/>
        <bgColor indexed="64"/>
      </patternFill>
    </fill>
    <fill>
      <patternFill patternType="solid">
        <fgColor theme="0" tint="-0.14999847407452621"/>
        <bgColor theme="0" tint="-0.14999847407452621"/>
      </patternFill>
    </fill>
    <fill>
      <patternFill patternType="solid">
        <fgColor theme="9" tint="0.79998168889431442"/>
        <bgColor indexed="64"/>
      </patternFill>
    </fill>
    <fill>
      <patternFill patternType="solid">
        <fgColor rgb="FFFFFF0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right/>
      <top/>
      <bottom style="thin">
        <color theme="4" tint="0.3999755851924192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44" fontId="3" fillId="0" borderId="0" applyFont="0" applyFill="0" applyBorder="0" applyAlignment="0" applyProtection="0"/>
    <xf numFmtId="0" fontId="3" fillId="0" borderId="0"/>
    <xf numFmtId="0" fontId="2" fillId="0" borderId="0"/>
    <xf numFmtId="9" fontId="16" fillId="0" borderId="0" applyFont="0" applyFill="0" applyBorder="0" applyAlignment="0" applyProtection="0"/>
    <xf numFmtId="43" fontId="16" fillId="0" borderId="0" applyFont="0" applyFill="0" applyBorder="0" applyAlignment="0" applyProtection="0"/>
  </cellStyleXfs>
  <cellXfs count="296">
    <xf numFmtId="0" fontId="0" fillId="0" borderId="0" xfId="0"/>
    <xf numFmtId="0" fontId="4" fillId="0" borderId="0" xfId="0" applyFont="1"/>
    <xf numFmtId="0" fontId="0" fillId="0" borderId="1" xfId="0" applyBorder="1"/>
    <xf numFmtId="0" fontId="0" fillId="0" borderId="0" xfId="0" applyAlignment="1">
      <alignment wrapText="1"/>
    </xf>
    <xf numFmtId="0" fontId="4" fillId="0" borderId="0" xfId="0" applyFont="1" applyAlignment="1">
      <alignment horizontal="left"/>
    </xf>
    <xf numFmtId="0" fontId="4" fillId="0" borderId="0" xfId="0" applyFont="1" applyAlignment="1">
      <alignment horizontal="center"/>
    </xf>
    <xf numFmtId="0" fontId="3" fillId="0" borderId="0" xfId="0" applyFont="1"/>
    <xf numFmtId="0" fontId="4" fillId="0" borderId="0" xfId="0" applyFont="1" applyAlignment="1">
      <alignment horizontal="center" wrapText="1"/>
    </xf>
    <xf numFmtId="0" fontId="0" fillId="0" borderId="0" xfId="0" applyAlignment="1">
      <alignment vertical="top"/>
    </xf>
    <xf numFmtId="0" fontId="5" fillId="0" borderId="0" xfId="0" applyFont="1"/>
    <xf numFmtId="0" fontId="0" fillId="0" borderId="0" xfId="0" applyAlignment="1">
      <alignment horizontal="left"/>
    </xf>
    <xf numFmtId="0" fontId="4" fillId="0" borderId="0" xfId="0" applyFont="1" applyAlignment="1">
      <alignment wrapText="1"/>
    </xf>
    <xf numFmtId="0" fontId="0" fillId="6" borderId="11" xfId="0" applyFill="1" applyBorder="1" applyAlignment="1">
      <alignment horizontal="center"/>
    </xf>
    <xf numFmtId="0" fontId="3" fillId="6" borderId="4" xfId="0" applyFont="1" applyFill="1" applyBorder="1" applyAlignment="1">
      <alignment horizontal="center"/>
    </xf>
    <xf numFmtId="0" fontId="3" fillId="6" borderId="10" xfId="0" applyFont="1" applyFill="1" applyBorder="1" applyAlignment="1">
      <alignment horizontal="center"/>
    </xf>
    <xf numFmtId="0" fontId="4" fillId="0" borderId="9" xfId="0" applyFont="1" applyBorder="1" applyAlignment="1">
      <alignment horizontal="center" vertical="top" wrapText="1"/>
    </xf>
    <xf numFmtId="0" fontId="4" fillId="0" borderId="4" xfId="0" applyFont="1" applyBorder="1" applyAlignment="1">
      <alignment horizontal="center" vertical="top" wrapText="1"/>
    </xf>
    <xf numFmtId="0" fontId="14" fillId="5" borderId="8" xfId="0" applyFont="1" applyFill="1" applyBorder="1" applyAlignment="1">
      <alignment vertical="center"/>
    </xf>
    <xf numFmtId="0" fontId="14" fillId="5" borderId="11" xfId="0" applyFont="1" applyFill="1" applyBorder="1" applyAlignment="1">
      <alignment vertical="center"/>
    </xf>
    <xf numFmtId="0" fontId="19" fillId="5" borderId="11" xfId="0" applyFont="1" applyFill="1" applyBorder="1" applyAlignment="1">
      <alignment vertical="center" wrapText="1"/>
    </xf>
    <xf numFmtId="0" fontId="14" fillId="5" borderId="12" xfId="0" applyFont="1" applyFill="1" applyBorder="1" applyAlignment="1">
      <alignment vertical="center"/>
    </xf>
    <xf numFmtId="9" fontId="0" fillId="0" borderId="0" xfId="4" applyFont="1"/>
    <xf numFmtId="0" fontId="18" fillId="4" borderId="1" xfId="2" applyFont="1" applyFill="1" applyBorder="1" applyAlignment="1">
      <alignment horizontal="center" vertical="center" wrapText="1"/>
    </xf>
    <xf numFmtId="2" fontId="18" fillId="4" borderId="1" xfId="2" applyNumberFormat="1" applyFont="1" applyFill="1" applyBorder="1" applyAlignment="1">
      <alignment horizontal="center" vertical="center" wrapText="1"/>
    </xf>
    <xf numFmtId="2" fontId="20" fillId="4" borderId="1" xfId="2" applyNumberFormat="1" applyFont="1" applyFill="1" applyBorder="1" applyAlignment="1">
      <alignment horizontal="center" vertical="center" wrapText="1"/>
    </xf>
    <xf numFmtId="0" fontId="20" fillId="4" borderId="1" xfId="2" applyFont="1" applyFill="1" applyBorder="1" applyAlignment="1">
      <alignment horizontal="center" vertical="center" wrapText="1"/>
    </xf>
    <xf numFmtId="0" fontId="4" fillId="0" borderId="0" xfId="0" applyFont="1" applyAlignment="1">
      <alignment vertical="top"/>
    </xf>
    <xf numFmtId="0" fontId="0" fillId="0" borderId="0" xfId="0" quotePrefix="1"/>
    <xf numFmtId="44" fontId="0" fillId="0" borderId="1" xfId="0" applyNumberFormat="1" applyBorder="1"/>
    <xf numFmtId="0" fontId="21" fillId="10" borderId="1" xfId="0" applyFont="1" applyFill="1" applyBorder="1" applyAlignment="1">
      <alignment horizontal="left"/>
    </xf>
    <xf numFmtId="0" fontId="21" fillId="10" borderId="1" xfId="0" applyFont="1" applyFill="1" applyBorder="1"/>
    <xf numFmtId="0" fontId="0" fillId="0" borderId="7" xfId="0" applyBorder="1" applyAlignment="1">
      <alignment horizontal="left"/>
    </xf>
    <xf numFmtId="44" fontId="0" fillId="0" borderId="7" xfId="0" applyNumberFormat="1" applyBorder="1"/>
    <xf numFmtId="0" fontId="4" fillId="0" borderId="15" xfId="0" applyFont="1" applyBorder="1" applyAlignment="1">
      <alignment horizontal="center" vertical="top" wrapText="1"/>
    </xf>
    <xf numFmtId="44" fontId="0" fillId="0" borderId="0" xfId="0" applyNumberFormat="1"/>
    <xf numFmtId="0" fontId="21" fillId="0" borderId="15" xfId="0" applyFont="1" applyBorder="1" applyAlignment="1">
      <alignment wrapText="1"/>
    </xf>
    <xf numFmtId="0" fontId="3" fillId="12" borderId="9" xfId="0" applyFont="1" applyFill="1" applyBorder="1"/>
    <xf numFmtId="0" fontId="3" fillId="0" borderId="1" xfId="0" applyFont="1" applyBorder="1"/>
    <xf numFmtId="0" fontId="3" fillId="12" borderId="1" xfId="0" applyFont="1" applyFill="1" applyBorder="1"/>
    <xf numFmtId="0" fontId="0" fillId="0" borderId="1" xfId="0" applyBorder="1" applyAlignment="1">
      <alignment horizontal="center"/>
    </xf>
    <xf numFmtId="0" fontId="0" fillId="12" borderId="9" xfId="0" applyFill="1" applyBorder="1" applyAlignment="1">
      <alignment horizontal="center"/>
    </xf>
    <xf numFmtId="0" fontId="0" fillId="12" borderId="1" xfId="0" applyFill="1" applyBorder="1" applyAlignment="1">
      <alignment horizontal="center"/>
    </xf>
    <xf numFmtId="167" fontId="0" fillId="0" borderId="0" xfId="5" applyNumberFormat="1" applyFont="1" applyFill="1" applyBorder="1" applyAlignment="1">
      <alignment vertical="center"/>
    </xf>
    <xf numFmtId="0" fontId="0" fillId="0" borderId="0" xfId="0" applyAlignment="1">
      <alignment vertical="top" wrapText="1"/>
    </xf>
    <xf numFmtId="0" fontId="0" fillId="0" borderId="0" xfId="0" applyAlignment="1">
      <alignment horizontal="left" wrapText="1"/>
    </xf>
    <xf numFmtId="0" fontId="3" fillId="0" borderId="0" xfId="0" applyFont="1" applyAlignment="1">
      <alignment horizontal="left" wrapText="1"/>
    </xf>
    <xf numFmtId="0" fontId="4" fillId="7" borderId="1" xfId="0" applyFont="1" applyFill="1" applyBorder="1" applyAlignment="1">
      <alignment horizontal="center"/>
    </xf>
    <xf numFmtId="14" fontId="4" fillId="7" borderId="1" xfId="0" applyNumberFormat="1" applyFont="1" applyFill="1" applyBorder="1"/>
    <xf numFmtId="9" fontId="4" fillId="7" borderId="1" xfId="0" applyNumberFormat="1" applyFont="1" applyFill="1" applyBorder="1" applyAlignment="1">
      <alignment horizontal="center"/>
    </xf>
    <xf numFmtId="3" fontId="0" fillId="13" borderId="1" xfId="5" applyNumberFormat="1" applyFont="1" applyFill="1" applyBorder="1" applyAlignment="1">
      <alignment horizontal="center" vertical="center"/>
    </xf>
    <xf numFmtId="0" fontId="0" fillId="0" borderId="7" xfId="0" applyBorder="1" applyAlignment="1">
      <alignment horizontal="center"/>
    </xf>
    <xf numFmtId="0" fontId="21" fillId="10" borderId="1" xfId="0" applyFont="1" applyFill="1" applyBorder="1" applyAlignment="1">
      <alignment horizontal="center" wrapText="1"/>
    </xf>
    <xf numFmtId="0" fontId="21" fillId="10" borderId="1" xfId="0" applyFont="1" applyFill="1" applyBorder="1" applyAlignment="1">
      <alignment horizontal="right" wrapText="1"/>
    </xf>
    <xf numFmtId="44" fontId="0" fillId="12" borderId="9" xfId="0" applyNumberFormat="1" applyFill="1" applyBorder="1"/>
    <xf numFmtId="44" fontId="0" fillId="12" borderId="1" xfId="0" applyNumberFormat="1" applyFill="1" applyBorder="1"/>
    <xf numFmtId="0" fontId="21" fillId="10" borderId="1" xfId="0" applyFont="1" applyFill="1" applyBorder="1" applyAlignment="1">
      <alignment horizontal="center"/>
    </xf>
    <xf numFmtId="44" fontId="21" fillId="10" borderId="1" xfId="0" applyNumberFormat="1" applyFont="1" applyFill="1" applyBorder="1"/>
    <xf numFmtId="0" fontId="5" fillId="8" borderId="2" xfId="0" applyFont="1" applyFill="1" applyBorder="1"/>
    <xf numFmtId="0" fontId="5" fillId="8" borderId="10" xfId="0" applyFont="1" applyFill="1" applyBorder="1"/>
    <xf numFmtId="0" fontId="5" fillId="8" borderId="10" xfId="0" applyFont="1" applyFill="1" applyBorder="1" applyAlignment="1">
      <alignment horizontal="right"/>
    </xf>
    <xf numFmtId="0" fontId="5" fillId="8" borderId="10" xfId="0" applyFont="1" applyFill="1" applyBorder="1" applyAlignment="1">
      <alignment horizontal="center"/>
    </xf>
    <xf numFmtId="0" fontId="5" fillId="8" borderId="3" xfId="0" applyFont="1" applyFill="1" applyBorder="1" applyAlignment="1">
      <alignment horizontal="right"/>
    </xf>
    <xf numFmtId="0" fontId="7" fillId="0" borderId="1" xfId="0" applyFont="1" applyBorder="1" applyAlignment="1">
      <alignment horizontal="center"/>
    </xf>
    <xf numFmtId="0" fontId="8" fillId="0" borderId="9" xfId="0" applyFont="1" applyBorder="1" applyAlignment="1">
      <alignment horizontal="center" vertical="top" wrapText="1"/>
    </xf>
    <xf numFmtId="0" fontId="6" fillId="11" borderId="1" xfId="0" applyFont="1" applyFill="1" applyBorder="1" applyAlignment="1" applyProtection="1">
      <alignment horizontal="center" vertical="center" wrapText="1"/>
      <protection locked="0"/>
    </xf>
    <xf numFmtId="14" fontId="0" fillId="11" borderId="1" xfId="0" applyNumberFormat="1" applyFill="1" applyBorder="1" applyAlignment="1" applyProtection="1">
      <alignment horizontal="center" vertical="top"/>
      <protection locked="0"/>
    </xf>
    <xf numFmtId="1" fontId="3" fillId="11" borderId="1" xfId="0" applyNumberFormat="1" applyFont="1" applyFill="1" applyBorder="1" applyAlignment="1" applyProtection="1">
      <alignment horizontal="center" vertical="top"/>
      <protection locked="0"/>
    </xf>
    <xf numFmtId="14" fontId="0" fillId="11" borderId="16" xfId="0" applyNumberFormat="1" applyFill="1" applyBorder="1" applyAlignment="1" applyProtection="1">
      <alignment horizontal="center" vertical="top"/>
      <protection locked="0"/>
    </xf>
    <xf numFmtId="0" fontId="3" fillId="11" borderId="1" xfId="0" applyFont="1" applyFill="1" applyBorder="1" applyAlignment="1" applyProtection="1">
      <alignment horizontal="center" vertical="top"/>
      <protection locked="0"/>
    </xf>
    <xf numFmtId="0" fontId="0" fillId="11" borderId="10" xfId="0" applyFill="1" applyBorder="1" applyAlignment="1" applyProtection="1">
      <alignment horizontal="center" vertical="top"/>
      <protection locked="0"/>
    </xf>
    <xf numFmtId="1" fontId="0" fillId="11" borderId="1" xfId="0" applyNumberFormat="1" applyFill="1" applyBorder="1" applyAlignment="1" applyProtection="1">
      <alignment horizontal="center" vertical="top"/>
      <protection locked="0"/>
    </xf>
    <xf numFmtId="0" fontId="0" fillId="11" borderId="1" xfId="0" applyFill="1" applyBorder="1" applyAlignment="1" applyProtection="1">
      <alignment horizontal="center" vertical="top"/>
      <protection locked="0"/>
    </xf>
    <xf numFmtId="0" fontId="0" fillId="11" borderId="7" xfId="0" applyFill="1" applyBorder="1" applyAlignment="1" applyProtection="1">
      <alignment horizontal="center" vertical="top"/>
      <protection locked="0"/>
    </xf>
    <xf numFmtId="0" fontId="0" fillId="11" borderId="11" xfId="0" applyFill="1" applyBorder="1" applyAlignment="1" applyProtection="1">
      <alignment horizontal="center" vertical="top"/>
      <protection locked="0"/>
    </xf>
    <xf numFmtId="1" fontId="0" fillId="11" borderId="7" xfId="0" applyNumberFormat="1" applyFill="1" applyBorder="1" applyAlignment="1" applyProtection="1">
      <alignment horizontal="center" vertical="top"/>
      <protection locked="0"/>
    </xf>
    <xf numFmtId="1" fontId="3" fillId="11" borderId="7" xfId="0" applyNumberFormat="1" applyFont="1" applyFill="1" applyBorder="1" applyAlignment="1" applyProtection="1">
      <alignment horizontal="center" vertical="top"/>
      <protection locked="0"/>
    </xf>
    <xf numFmtId="0" fontId="4" fillId="11" borderId="1" xfId="0" applyFont="1" applyFill="1" applyBorder="1" applyAlignment="1" applyProtection="1">
      <alignment horizontal="center" vertical="top"/>
      <protection locked="0"/>
    </xf>
    <xf numFmtId="0" fontId="4" fillId="0" borderId="1" xfId="0" applyFont="1" applyBorder="1" applyAlignment="1">
      <alignment wrapText="1"/>
    </xf>
    <xf numFmtId="0" fontId="4" fillId="0" borderId="1" xfId="0" applyFont="1" applyBorder="1" applyAlignment="1">
      <alignment horizontal="center" wrapText="1"/>
    </xf>
    <xf numFmtId="14" fontId="4" fillId="7" borderId="1" xfId="0" applyNumberFormat="1" applyFont="1" applyFill="1" applyBorder="1" applyAlignment="1">
      <alignment horizontal="center"/>
    </xf>
    <xf numFmtId="0" fontId="0" fillId="0" borderId="0" xfId="0" applyAlignment="1">
      <alignment horizontal="center"/>
    </xf>
    <xf numFmtId="0" fontId="5" fillId="9" borderId="1" xfId="0" applyFont="1" applyFill="1" applyBorder="1"/>
    <xf numFmtId="0" fontId="5" fillId="9" borderId="1" xfId="0" applyFont="1" applyFill="1" applyBorder="1" applyAlignment="1">
      <alignment horizontal="center"/>
    </xf>
    <xf numFmtId="0" fontId="5" fillId="9" borderId="2" xfId="0" applyFont="1" applyFill="1" applyBorder="1"/>
    <xf numFmtId="0" fontId="5" fillId="9" borderId="3" xfId="0" applyFont="1" applyFill="1" applyBorder="1"/>
    <xf numFmtId="0" fontId="4" fillId="7" borderId="2" xfId="0" applyFont="1" applyFill="1" applyBorder="1"/>
    <xf numFmtId="0" fontId="4" fillId="7" borderId="3" xfId="0" applyFont="1" applyFill="1" applyBorder="1"/>
    <xf numFmtId="0" fontId="8" fillId="0" borderId="0" xfId="0" applyFont="1"/>
    <xf numFmtId="0" fontId="11" fillId="0" borderId="0" xfId="0" applyFont="1"/>
    <xf numFmtId="0" fontId="4" fillId="0" borderId="4" xfId="0" applyFont="1" applyBorder="1"/>
    <xf numFmtId="0" fontId="5" fillId="6" borderId="1" xfId="0" applyFont="1" applyFill="1" applyBorder="1" applyAlignment="1">
      <alignment horizontal="center" wrapText="1"/>
    </xf>
    <xf numFmtId="0" fontId="5" fillId="6" borderId="1" xfId="0" applyFont="1" applyFill="1" applyBorder="1" applyAlignment="1">
      <alignment horizontal="center" vertical="center"/>
    </xf>
    <xf numFmtId="0" fontId="4" fillId="0" borderId="0" xfId="0" applyFont="1" applyAlignment="1">
      <alignment horizontal="left" wrapText="1"/>
    </xf>
    <xf numFmtId="0" fontId="4" fillId="0" borderId="1" xfId="0" applyFont="1" applyBorder="1" applyAlignment="1">
      <alignment horizontal="center" vertical="center"/>
    </xf>
    <xf numFmtId="0" fontId="6" fillId="0" borderId="1" xfId="0" applyFont="1" applyBorder="1" applyAlignment="1">
      <alignment horizontal="center" vertical="center" wrapText="1"/>
    </xf>
    <xf numFmtId="0" fontId="4" fillId="0" borderId="0" xfId="0" applyFont="1" applyAlignment="1">
      <alignment horizontal="left" vertical="top" wrapText="1"/>
    </xf>
    <xf numFmtId="0" fontId="4" fillId="2" borderId="1" xfId="0" applyFont="1" applyFill="1" applyBorder="1" applyAlignment="1">
      <alignment horizontal="center" vertical="center"/>
    </xf>
    <xf numFmtId="0" fontId="4" fillId="2" borderId="0" xfId="0" applyFont="1" applyFill="1" applyAlignment="1">
      <alignment horizontal="center"/>
    </xf>
    <xf numFmtId="0" fontId="5" fillId="0" borderId="0" xfId="0" applyFont="1" applyAlignment="1">
      <alignment vertical="top" wrapText="1"/>
    </xf>
    <xf numFmtId="0" fontId="4" fillId="0" borderId="0" xfId="0" applyFont="1" applyAlignment="1">
      <alignment vertical="top" wrapText="1"/>
    </xf>
    <xf numFmtId="0" fontId="5" fillId="3" borderId="1" xfId="0" applyFont="1" applyFill="1" applyBorder="1" applyAlignment="1">
      <alignment horizontal="center"/>
    </xf>
    <xf numFmtId="0" fontId="5" fillId="3" borderId="1" xfId="0" applyFont="1" applyFill="1" applyBorder="1" applyAlignment="1">
      <alignment horizontal="center" vertical="center"/>
    </xf>
    <xf numFmtId="9" fontId="4" fillId="0" borderId="0" xfId="0" applyNumberFormat="1" applyFont="1"/>
    <xf numFmtId="0" fontId="22" fillId="0" borderId="0" xfId="0" applyFont="1" applyAlignment="1">
      <alignment horizontal="left" wrapText="1"/>
    </xf>
    <xf numFmtId="0" fontId="3" fillId="11" borderId="7" xfId="0" applyFont="1" applyFill="1" applyBorder="1" applyAlignment="1" applyProtection="1">
      <alignment horizontal="center" vertical="top"/>
      <protection locked="0"/>
    </xf>
    <xf numFmtId="3" fontId="0" fillId="0" borderId="0" xfId="0" applyNumberFormat="1" applyAlignment="1">
      <alignment horizontal="left" vertical="top"/>
    </xf>
    <xf numFmtId="168" fontId="0" fillId="0" borderId="0" xfId="0" applyNumberFormat="1" applyAlignment="1">
      <alignment horizontal="left" vertical="top"/>
    </xf>
    <xf numFmtId="0" fontId="13" fillId="4" borderId="15" xfId="0" applyFont="1" applyFill="1" applyBorder="1" applyAlignment="1">
      <alignment horizontal="center" vertical="center" wrapText="1"/>
    </xf>
    <xf numFmtId="0" fontId="13" fillId="4" borderId="13" xfId="0" applyFont="1" applyFill="1" applyBorder="1" applyAlignment="1">
      <alignment horizontal="center" vertical="center" wrapText="1"/>
    </xf>
    <xf numFmtId="2" fontId="13" fillId="4" borderId="15" xfId="0" applyNumberFormat="1" applyFont="1" applyFill="1" applyBorder="1" applyAlignment="1">
      <alignment horizontal="center" vertical="center" wrapText="1"/>
    </xf>
    <xf numFmtId="2" fontId="1" fillId="4" borderId="15" xfId="0" applyNumberFormat="1" applyFont="1" applyFill="1" applyBorder="1" applyAlignment="1">
      <alignment horizontal="center" vertical="center" wrapText="1"/>
    </xf>
    <xf numFmtId="0" fontId="1" fillId="4" borderId="15" xfId="0" applyFont="1" applyFill="1" applyBorder="1" applyAlignment="1">
      <alignment horizontal="center" vertical="center" wrapText="1"/>
    </xf>
    <xf numFmtId="0" fontId="4" fillId="0" borderId="0" xfId="0" applyFont="1" applyAlignment="1">
      <alignment horizontal="left" vertical="top"/>
    </xf>
    <xf numFmtId="14" fontId="0" fillId="0" borderId="0" xfId="0" applyNumberFormat="1" applyAlignment="1">
      <alignment horizontal="left" vertical="top" wrapText="1"/>
    </xf>
    <xf numFmtId="0" fontId="23" fillId="14" borderId="18" xfId="0" applyFont="1" applyFill="1" applyBorder="1" applyAlignment="1">
      <alignment horizontal="left" vertical="top"/>
    </xf>
    <xf numFmtId="0" fontId="4" fillId="14" borderId="19" xfId="0" applyFont="1" applyFill="1" applyBorder="1" applyAlignment="1">
      <alignment horizontal="left" vertical="top"/>
    </xf>
    <xf numFmtId="14" fontId="0" fillId="14" borderId="19" xfId="0" applyNumberFormat="1" applyFill="1" applyBorder="1" applyAlignment="1">
      <alignment horizontal="left" vertical="top" wrapText="1"/>
    </xf>
    <xf numFmtId="0" fontId="0" fillId="0" borderId="0" xfId="0" applyAlignment="1">
      <alignment horizontal="left" vertical="top" wrapText="1"/>
    </xf>
    <xf numFmtId="1" fontId="8" fillId="0" borderId="1" xfId="2" applyNumberFormat="1" applyFont="1" applyBorder="1" applyAlignment="1" applyProtection="1">
      <alignment horizontal="center" vertical="top" wrapText="1"/>
      <protection locked="0"/>
    </xf>
    <xf numFmtId="0" fontId="8" fillId="0" borderId="1" xfId="2" applyFont="1" applyBorder="1" applyAlignment="1" applyProtection="1">
      <alignment horizontal="center" vertical="top" wrapText="1"/>
      <protection locked="0"/>
    </xf>
    <xf numFmtId="14" fontId="8" fillId="0" borderId="1" xfId="2" applyNumberFormat="1" applyFont="1" applyBorder="1" applyAlignment="1" applyProtection="1">
      <alignment horizontal="center" vertical="top" wrapText="1"/>
      <protection locked="0"/>
    </xf>
    <xf numFmtId="166" fontId="8" fillId="0" borderId="1" xfId="2" applyNumberFormat="1" applyFont="1" applyBorder="1" applyAlignment="1" applyProtection="1">
      <alignment vertical="top" wrapText="1"/>
      <protection locked="0"/>
    </xf>
    <xf numFmtId="0" fontId="8" fillId="0" borderId="1" xfId="1" applyNumberFormat="1" applyFont="1" applyFill="1" applyBorder="1" applyAlignment="1" applyProtection="1">
      <alignment horizontal="left" vertical="top" wrapText="1"/>
      <protection locked="0"/>
    </xf>
    <xf numFmtId="0" fontId="8" fillId="0" borderId="1" xfId="2"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164" fontId="8" fillId="0" borderId="1" xfId="2" applyNumberFormat="1" applyFont="1" applyBorder="1" applyAlignment="1" applyProtection="1">
      <alignment horizontal="center" vertical="top" wrapText="1"/>
      <protection locked="0"/>
    </xf>
    <xf numFmtId="2" fontId="8" fillId="0" borderId="1" xfId="2" applyNumberFormat="1" applyFont="1" applyBorder="1" applyAlignment="1" applyProtection="1">
      <alignment horizontal="center" vertical="top" wrapText="1"/>
      <protection locked="0"/>
    </xf>
    <xf numFmtId="1" fontId="8" fillId="0" borderId="1" xfId="2" quotePrefix="1" applyNumberFormat="1" applyFont="1" applyBorder="1" applyAlignment="1" applyProtection="1">
      <alignment horizontal="center" vertical="top" wrapText="1"/>
      <protection locked="0"/>
    </xf>
    <xf numFmtId="0" fontId="4" fillId="0" borderId="1" xfId="0" applyFont="1" applyBorder="1" applyAlignment="1">
      <alignment horizontal="left" vertical="top"/>
    </xf>
    <xf numFmtId="0" fontId="21" fillId="10" borderId="17" xfId="0" applyFont="1" applyFill="1" applyBorder="1" applyAlignment="1">
      <alignment horizontal="left" vertical="top" wrapText="1"/>
    </xf>
    <xf numFmtId="14" fontId="21" fillId="10" borderId="17" xfId="0" applyNumberFormat="1" applyFont="1" applyFill="1" applyBorder="1" applyAlignment="1">
      <alignment horizontal="left" vertical="top" wrapText="1"/>
    </xf>
    <xf numFmtId="0" fontId="0" fillId="0" borderId="0" xfId="0" applyAlignment="1">
      <alignment horizontal="left" vertical="top"/>
    </xf>
    <xf numFmtId="37" fontId="0" fillId="0" borderId="0" xfId="0" applyNumberFormat="1" applyAlignment="1">
      <alignment horizontal="left" vertical="top"/>
    </xf>
    <xf numFmtId="0" fontId="5" fillId="0" borderId="2" xfId="0" applyFont="1" applyBorder="1"/>
    <xf numFmtId="0" fontId="0" fillId="0" borderId="10" xfId="0" applyBorder="1"/>
    <xf numFmtId="0" fontId="0" fillId="0" borderId="3" xfId="0" applyBorder="1"/>
    <xf numFmtId="0" fontId="4" fillId="0" borderId="2" xfId="0" applyFont="1" applyBorder="1" applyAlignment="1">
      <alignment horizontal="center"/>
    </xf>
    <xf numFmtId="0" fontId="4" fillId="0" borderId="2" xfId="0" applyFont="1" applyBorder="1" applyAlignment="1">
      <alignment horizontal="center" vertical="center"/>
    </xf>
    <xf numFmtId="0" fontId="5" fillId="0" borderId="2" xfId="0" applyFont="1" applyBorder="1" applyAlignment="1">
      <alignment wrapText="1"/>
    </xf>
    <xf numFmtId="0" fontId="5" fillId="0" borderId="10" xfId="0" applyFont="1" applyBorder="1" applyAlignment="1">
      <alignment wrapText="1"/>
    </xf>
    <xf numFmtId="0" fontId="5" fillId="0" borderId="3" xfId="0" applyFont="1" applyBorder="1" applyAlignment="1">
      <alignment wrapText="1"/>
    </xf>
    <xf numFmtId="9" fontId="26" fillId="6" borderId="1" xfId="4" applyFont="1" applyFill="1" applyBorder="1" applyAlignment="1">
      <alignment horizontal="center" vertical="center"/>
    </xf>
    <xf numFmtId="0" fontId="8" fillId="0" borderId="1" xfId="0" applyFont="1" applyBorder="1" applyAlignment="1">
      <alignment horizontal="center" vertical="center"/>
    </xf>
    <xf numFmtId="9" fontId="8" fillId="0" borderId="1" xfId="4" applyFont="1" applyBorder="1" applyAlignment="1">
      <alignment horizontal="center" vertical="center" wrapText="1"/>
    </xf>
    <xf numFmtId="9" fontId="26" fillId="3" borderId="1" xfId="4" applyFont="1" applyFill="1" applyBorder="1" applyAlignment="1">
      <alignment horizontal="center" vertical="center"/>
    </xf>
    <xf numFmtId="0" fontId="8" fillId="2" borderId="1" xfId="0" applyFont="1" applyFill="1" applyBorder="1" applyAlignment="1">
      <alignment horizontal="center" vertical="center"/>
    </xf>
    <xf numFmtId="0" fontId="8" fillId="0" borderId="2" xfId="0" applyFont="1" applyBorder="1" applyAlignment="1">
      <alignment horizontal="center" vertical="center"/>
    </xf>
    <xf numFmtId="0" fontId="27" fillId="0" borderId="0" xfId="0" applyFont="1" applyAlignment="1">
      <alignment horizontal="left" wrapText="1"/>
    </xf>
    <xf numFmtId="0" fontId="25" fillId="0" borderId="0" xfId="0" applyFont="1" applyAlignment="1">
      <alignment horizontal="left" wrapText="1"/>
    </xf>
    <xf numFmtId="1" fontId="8" fillId="0" borderId="7" xfId="2" applyNumberFormat="1" applyFont="1" applyBorder="1" applyAlignment="1" applyProtection="1">
      <alignment horizontal="center" vertical="top" wrapText="1"/>
      <protection locked="0"/>
    </xf>
    <xf numFmtId="164" fontId="8" fillId="0" borderId="7" xfId="2" applyNumberFormat="1" applyFont="1" applyBorder="1" applyAlignment="1" applyProtection="1">
      <alignment horizontal="center" vertical="top" wrapText="1"/>
      <protection locked="0"/>
    </xf>
    <xf numFmtId="2" fontId="8" fillId="0" borderId="7" xfId="2" applyNumberFormat="1" applyFont="1" applyBorder="1" applyAlignment="1" applyProtection="1">
      <alignment horizontal="center" vertical="top" wrapText="1"/>
      <protection locked="0"/>
    </xf>
    <xf numFmtId="0" fontId="8" fillId="0" borderId="7" xfId="1" applyNumberFormat="1" applyFont="1" applyFill="1" applyBorder="1" applyAlignment="1" applyProtection="1">
      <alignment horizontal="left" vertical="top" wrapText="1"/>
      <protection locked="0"/>
    </xf>
    <xf numFmtId="0" fontId="8" fillId="0" borderId="7" xfId="2" applyFont="1" applyBorder="1" applyAlignment="1" applyProtection="1">
      <alignment horizontal="left" vertical="top" wrapText="1"/>
      <protection locked="0"/>
    </xf>
    <xf numFmtId="0" fontId="0" fillId="0" borderId="15" xfId="0" applyBorder="1"/>
    <xf numFmtId="0" fontId="18" fillId="4" borderId="15" xfId="2" applyFont="1" applyFill="1" applyBorder="1" applyAlignment="1">
      <alignment horizontal="center" vertical="center" wrapText="1"/>
    </xf>
    <xf numFmtId="0" fontId="3" fillId="0" borderId="0" xfId="0" applyFont="1" applyAlignment="1">
      <alignment horizontal="left"/>
    </xf>
    <xf numFmtId="14" fontId="4" fillId="7" borderId="1" xfId="0" applyNumberFormat="1" applyFont="1" applyFill="1" applyBorder="1" applyAlignment="1">
      <alignment horizontal="left"/>
    </xf>
    <xf numFmtId="0" fontId="4" fillId="0" borderId="1" xfId="0" applyFont="1" applyBorder="1" applyAlignment="1">
      <alignment horizontal="center" vertical="center" wrapText="1"/>
    </xf>
    <xf numFmtId="0" fontId="4" fillId="2" borderId="1" xfId="0" applyFont="1" applyFill="1" applyBorder="1" applyAlignment="1">
      <alignment horizontal="center" vertical="center" wrapText="1"/>
    </xf>
    <xf numFmtId="0" fontId="26" fillId="6" borderId="1" xfId="0" applyFont="1" applyFill="1" applyBorder="1" applyAlignment="1">
      <alignment horizontal="center" vertical="center" wrapText="1"/>
    </xf>
    <xf numFmtId="0" fontId="26" fillId="3" borderId="1" xfId="0" applyFont="1" applyFill="1" applyBorder="1" applyAlignment="1">
      <alignment horizontal="center" vertical="center"/>
    </xf>
    <xf numFmtId="0" fontId="15" fillId="0" borderId="0" xfId="0" applyFont="1" applyAlignment="1">
      <alignment horizontal="left" vertical="top"/>
    </xf>
    <xf numFmtId="3" fontId="0" fillId="14" borderId="19" xfId="0" applyNumberFormat="1" applyFill="1" applyBorder="1" applyAlignment="1">
      <alignment horizontal="left" vertical="top"/>
    </xf>
    <xf numFmtId="0" fontId="0" fillId="14" borderId="19" xfId="0" applyFill="1" applyBorder="1" applyAlignment="1">
      <alignment horizontal="left" vertical="top"/>
    </xf>
    <xf numFmtId="0" fontId="15" fillId="14" borderId="19" xfId="0" applyFont="1" applyFill="1" applyBorder="1" applyAlignment="1">
      <alignment horizontal="left" vertical="top"/>
    </xf>
    <xf numFmtId="0" fontId="0" fillId="14" borderId="20" xfId="0" applyFill="1" applyBorder="1" applyAlignment="1">
      <alignment horizontal="left" vertical="top"/>
    </xf>
    <xf numFmtId="0" fontId="3" fillId="0" borderId="0" xfId="0" applyFont="1" applyAlignment="1">
      <alignment horizontal="left" vertical="top"/>
    </xf>
    <xf numFmtId="14" fontId="0" fillId="0" borderId="0" xfId="0" applyNumberFormat="1" applyAlignment="1">
      <alignment horizontal="left" vertical="top"/>
    </xf>
    <xf numFmtId="0" fontId="0" fillId="0" borderId="0" xfId="0" pivotButton="1" applyAlignment="1">
      <alignment horizontal="left" vertical="top"/>
    </xf>
    <xf numFmtId="0" fontId="0" fillId="0" borderId="0" xfId="0" pivotButton="1" applyAlignment="1">
      <alignment horizontal="left" vertical="top" wrapText="1"/>
    </xf>
    <xf numFmtId="0" fontId="15" fillId="0" borderId="0" xfId="0" applyFont="1"/>
    <xf numFmtId="0" fontId="12" fillId="0" borderId="4" xfId="0" applyFont="1" applyBorder="1"/>
    <xf numFmtId="0" fontId="14" fillId="5" borderId="11" xfId="0" applyFont="1" applyFill="1" applyBorder="1" applyAlignment="1">
      <alignment horizontal="center" vertical="center"/>
    </xf>
    <xf numFmtId="0" fontId="5" fillId="8" borderId="0" xfId="0" applyFont="1" applyFill="1" applyAlignment="1">
      <alignment horizontal="center"/>
    </xf>
    <xf numFmtId="0" fontId="5" fillId="8" borderId="2" xfId="0" applyFont="1" applyFill="1" applyBorder="1" applyAlignment="1">
      <alignment horizontal="center"/>
    </xf>
    <xf numFmtId="0" fontId="5" fillId="8" borderId="10" xfId="0" applyFont="1" applyFill="1" applyBorder="1" applyAlignment="1">
      <alignment horizontal="center"/>
    </xf>
    <xf numFmtId="0" fontId="5" fillId="8" borderId="3" xfId="0" applyFont="1" applyFill="1" applyBorder="1" applyAlignment="1">
      <alignment horizontal="center"/>
    </xf>
    <xf numFmtId="0" fontId="4" fillId="0" borderId="1" xfId="0" applyFont="1" applyBorder="1" applyAlignment="1">
      <alignment horizontal="left" wrapText="1"/>
    </xf>
    <xf numFmtId="0" fontId="3" fillId="11" borderId="2" xfId="0" applyFont="1" applyFill="1" applyBorder="1" applyAlignment="1" applyProtection="1">
      <alignment horizontal="left" vertical="top" wrapText="1"/>
      <protection locked="0"/>
    </xf>
    <xf numFmtId="0" fontId="3" fillId="11" borderId="3" xfId="0" applyFont="1" applyFill="1" applyBorder="1" applyAlignment="1" applyProtection="1">
      <alignment horizontal="left" vertical="top" wrapText="1"/>
      <protection locked="0"/>
    </xf>
    <xf numFmtId="0" fontId="26" fillId="0" borderId="2" xfId="0" applyFont="1" applyBorder="1" applyAlignment="1">
      <alignment vertical="top" wrapText="1"/>
    </xf>
    <xf numFmtId="0" fontId="26" fillId="0" borderId="10" xfId="0" applyFont="1" applyBorder="1" applyAlignment="1">
      <alignment vertical="top" wrapText="1"/>
    </xf>
    <xf numFmtId="0" fontId="26" fillId="0" borderId="3" xfId="0" applyFont="1" applyBorder="1" applyAlignment="1">
      <alignment vertical="top" wrapText="1"/>
    </xf>
    <xf numFmtId="0" fontId="8" fillId="0" borderId="2" xfId="0" applyFont="1" applyBorder="1" applyAlignment="1">
      <alignment vertical="top" wrapText="1"/>
    </xf>
    <xf numFmtId="0" fontId="8" fillId="0" borderId="10" xfId="0" applyFont="1" applyBorder="1" applyAlignment="1">
      <alignment vertical="top" wrapText="1"/>
    </xf>
    <xf numFmtId="0" fontId="8" fillId="0" borderId="3" xfId="0" applyFont="1" applyBorder="1" applyAlignment="1">
      <alignment vertical="top" wrapText="1"/>
    </xf>
    <xf numFmtId="0" fontId="26" fillId="3" borderId="2" xfId="0" applyFont="1" applyFill="1" applyBorder="1" applyAlignment="1">
      <alignment horizontal="center" vertical="top" wrapText="1"/>
    </xf>
    <xf numFmtId="0" fontId="26" fillId="3" borderId="10" xfId="0" applyFont="1" applyFill="1" applyBorder="1" applyAlignment="1">
      <alignment horizontal="center" vertical="top" wrapText="1"/>
    </xf>
    <xf numFmtId="0" fontId="26" fillId="3" borderId="3" xfId="0" applyFont="1" applyFill="1" applyBorder="1" applyAlignment="1">
      <alignment horizontal="center" vertical="top" wrapText="1"/>
    </xf>
    <xf numFmtId="0" fontId="8" fillId="0" borderId="2" xfId="2" applyFont="1" applyBorder="1" applyAlignment="1">
      <alignment vertical="top" wrapText="1"/>
    </xf>
    <xf numFmtId="0" fontId="8" fillId="0" borderId="10" xfId="2" applyFont="1" applyBorder="1" applyAlignment="1">
      <alignment vertical="top" wrapText="1"/>
    </xf>
    <xf numFmtId="0" fontId="8" fillId="0" borderId="3" xfId="2" applyFont="1" applyBorder="1" applyAlignment="1">
      <alignment vertical="top" wrapText="1"/>
    </xf>
    <xf numFmtId="0" fontId="4" fillId="0" borderId="1" xfId="0" applyFont="1" applyBorder="1"/>
    <xf numFmtId="0" fontId="4" fillId="0" borderId="1" xfId="0" applyFont="1" applyBorder="1" applyAlignment="1">
      <alignment wrapText="1"/>
    </xf>
    <xf numFmtId="168" fontId="4" fillId="7" borderId="1" xfId="0" applyNumberFormat="1" applyFont="1" applyFill="1" applyBorder="1" applyAlignment="1">
      <alignment horizontal="center"/>
    </xf>
    <xf numFmtId="0" fontId="11" fillId="0" borderId="2" xfId="2" applyFont="1" applyBorder="1" applyAlignment="1">
      <alignment vertical="top" wrapText="1"/>
    </xf>
    <xf numFmtId="0" fontId="11" fillId="0" borderId="10" xfId="2" applyFont="1" applyBorder="1" applyAlignment="1">
      <alignment vertical="top" wrapText="1"/>
    </xf>
    <xf numFmtId="0" fontId="11" fillId="0" borderId="3" xfId="2" applyFont="1" applyBorder="1" applyAlignment="1">
      <alignment vertical="top" wrapText="1"/>
    </xf>
    <xf numFmtId="0" fontId="26" fillId="3" borderId="2" xfId="0" applyFont="1" applyFill="1" applyBorder="1" applyAlignment="1">
      <alignment horizontal="center" vertical="top"/>
    </xf>
    <xf numFmtId="0" fontId="26" fillId="3" borderId="10" xfId="0" applyFont="1" applyFill="1" applyBorder="1" applyAlignment="1">
      <alignment horizontal="center" vertical="top"/>
    </xf>
    <xf numFmtId="0" fontId="26" fillId="3" borderId="3" xfId="0" applyFont="1" applyFill="1" applyBorder="1" applyAlignment="1">
      <alignment horizontal="center" vertical="top"/>
    </xf>
    <xf numFmtId="0" fontId="4" fillId="7" borderId="1" xfId="0" applyFont="1" applyFill="1" applyBorder="1" applyAlignment="1">
      <alignment horizontal="left"/>
    </xf>
    <xf numFmtId="0" fontId="4" fillId="7" borderId="1" xfId="0" applyFont="1" applyFill="1" applyBorder="1" applyAlignment="1">
      <alignment horizontal="center"/>
    </xf>
    <xf numFmtId="9" fontId="4" fillId="7" borderId="1" xfId="4" applyFont="1" applyFill="1" applyBorder="1" applyAlignment="1">
      <alignment horizontal="center"/>
    </xf>
    <xf numFmtId="0" fontId="4" fillId="0" borderId="1" xfId="0" applyFont="1" applyBorder="1" applyAlignment="1">
      <alignment horizontal="left"/>
    </xf>
    <xf numFmtId="0" fontId="4" fillId="11" borderId="2" xfId="0" applyFont="1" applyFill="1" applyBorder="1" applyAlignment="1" applyProtection="1">
      <alignment horizontal="left" vertical="top" wrapText="1"/>
      <protection locked="0"/>
    </xf>
    <xf numFmtId="0" fontId="4" fillId="11" borderId="10" xfId="0" applyFont="1" applyFill="1" applyBorder="1" applyAlignment="1" applyProtection="1">
      <alignment horizontal="left" vertical="top"/>
      <protection locked="0"/>
    </xf>
    <xf numFmtId="0" fontId="4" fillId="11" borderId="3" xfId="0" applyFont="1" applyFill="1" applyBorder="1" applyAlignment="1" applyProtection="1">
      <alignment horizontal="left" vertical="top"/>
      <protection locked="0"/>
    </xf>
    <xf numFmtId="0" fontId="4" fillId="11" borderId="10" xfId="0" applyFont="1" applyFill="1" applyBorder="1" applyAlignment="1" applyProtection="1">
      <alignment horizontal="left" vertical="top" wrapText="1"/>
      <protection locked="0"/>
    </xf>
    <xf numFmtId="0" fontId="4" fillId="11" borderId="3" xfId="0" applyFont="1" applyFill="1" applyBorder="1" applyAlignment="1" applyProtection="1">
      <alignment horizontal="left" vertical="top" wrapText="1"/>
      <protection locked="0"/>
    </xf>
    <xf numFmtId="0" fontId="26" fillId="6" borderId="2" xfId="0" applyFont="1" applyFill="1" applyBorder="1" applyAlignment="1">
      <alignment horizontal="center" vertical="top" wrapText="1"/>
    </xf>
    <xf numFmtId="0" fontId="26" fillId="6" borderId="10" xfId="0" applyFont="1" applyFill="1" applyBorder="1" applyAlignment="1">
      <alignment horizontal="center" vertical="top" wrapText="1"/>
    </xf>
    <xf numFmtId="0" fontId="26" fillId="6" borderId="3" xfId="0" applyFont="1" applyFill="1" applyBorder="1" applyAlignment="1">
      <alignment horizontal="center" vertical="top" wrapText="1"/>
    </xf>
    <xf numFmtId="0" fontId="5" fillId="8" borderId="0" xfId="0" applyFont="1" applyFill="1" applyAlignment="1">
      <alignment horizontal="center" vertical="top"/>
    </xf>
    <xf numFmtId="0" fontId="0" fillId="7" borderId="2" xfId="0" applyFill="1" applyBorder="1" applyAlignment="1">
      <alignment horizontal="left" vertical="top"/>
    </xf>
    <xf numFmtId="0" fontId="0" fillId="7" borderId="10" xfId="0" applyFill="1" applyBorder="1" applyAlignment="1">
      <alignment horizontal="left" vertical="top"/>
    </xf>
    <xf numFmtId="0" fontId="0" fillId="7" borderId="3" xfId="0" applyFill="1" applyBorder="1" applyAlignment="1">
      <alignment horizontal="left" vertical="top"/>
    </xf>
    <xf numFmtId="3" fontId="0" fillId="7" borderId="2" xfId="0" applyNumberFormat="1" applyFill="1" applyBorder="1" applyAlignment="1">
      <alignment horizontal="left" vertical="top"/>
    </xf>
    <xf numFmtId="3" fontId="0" fillId="7" borderId="10" xfId="0" applyNumberFormat="1" applyFill="1" applyBorder="1" applyAlignment="1">
      <alignment horizontal="left" vertical="top"/>
    </xf>
    <xf numFmtId="3" fontId="0" fillId="7" borderId="3" xfId="0" applyNumberFormat="1" applyFill="1" applyBorder="1" applyAlignment="1">
      <alignment horizontal="left" vertical="top"/>
    </xf>
    <xf numFmtId="0" fontId="4" fillId="0" borderId="2" xfId="0" applyFont="1" applyBorder="1" applyAlignment="1">
      <alignment horizontal="left" vertical="top"/>
    </xf>
    <xf numFmtId="0" fontId="4" fillId="0" borderId="3" xfId="0" applyFont="1" applyBorder="1" applyAlignment="1">
      <alignment horizontal="left" vertical="top"/>
    </xf>
    <xf numFmtId="14" fontId="4" fillId="7" borderId="1" xfId="0" applyNumberFormat="1" applyFont="1" applyFill="1" applyBorder="1" applyAlignment="1">
      <alignment horizontal="left" vertical="top"/>
    </xf>
    <xf numFmtId="0" fontId="9" fillId="0" borderId="2" xfId="2" applyFont="1" applyBorder="1" applyAlignment="1">
      <alignment horizontal="left" vertical="top" wrapText="1"/>
    </xf>
    <xf numFmtId="0" fontId="5" fillId="0" borderId="10" xfId="2" applyFont="1" applyBorder="1" applyAlignment="1">
      <alignment horizontal="left" vertical="top" wrapText="1"/>
    </xf>
    <xf numFmtId="0" fontId="9" fillId="0" borderId="7" xfId="2" applyFont="1" applyBorder="1" applyAlignment="1">
      <alignment horizontal="left" vertical="top" wrapText="1"/>
    </xf>
    <xf numFmtId="0" fontId="7" fillId="0" borderId="7" xfId="0" applyFont="1" applyBorder="1" applyAlignment="1">
      <alignment horizontal="left" vertical="top" wrapText="1"/>
    </xf>
    <xf numFmtId="0" fontId="4" fillId="0" borderId="8" xfId="0" applyFont="1" applyBorder="1" applyAlignment="1">
      <alignment horizontal="left" vertical="top" wrapText="1"/>
    </xf>
    <xf numFmtId="0" fontId="4" fillId="0" borderId="11" xfId="0" applyFont="1" applyBorder="1" applyAlignment="1">
      <alignment horizontal="left" vertical="top" wrapText="1"/>
    </xf>
    <xf numFmtId="0" fontId="4" fillId="0" borderId="12" xfId="0" applyFont="1" applyBorder="1" applyAlignment="1">
      <alignment horizontal="left" vertical="top" wrapText="1"/>
    </xf>
    <xf numFmtId="0" fontId="4" fillId="0" borderId="14" xfId="0" applyFont="1" applyBorder="1" applyAlignment="1" applyProtection="1">
      <alignment horizontal="left" vertical="top" wrapText="1"/>
      <protection locked="0"/>
    </xf>
    <xf numFmtId="0" fontId="4" fillId="0" borderId="4"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5" fillId="3" borderId="1" xfId="0" applyFont="1" applyFill="1" applyBorder="1" applyAlignment="1">
      <alignment horizontal="center" vertical="center" wrapText="1"/>
    </xf>
    <xf numFmtId="0" fontId="5" fillId="0" borderId="2" xfId="2" applyFont="1" applyBorder="1" applyAlignment="1">
      <alignment horizontal="left" vertical="top" wrapText="1"/>
    </xf>
    <xf numFmtId="0" fontId="9" fillId="0" borderId="1" xfId="2" applyFont="1" applyBorder="1" applyAlignment="1">
      <alignment horizontal="left" vertical="top" wrapText="1"/>
    </xf>
    <xf numFmtId="0" fontId="7" fillId="0" borderId="1" xfId="0" applyFont="1" applyBorder="1" applyAlignment="1">
      <alignment horizontal="left" vertical="top" wrapText="1"/>
    </xf>
    <xf numFmtId="0" fontId="12" fillId="0" borderId="1" xfId="2" applyFont="1" applyBorder="1" applyAlignment="1">
      <alignment horizontal="left" vertical="top" wrapText="1"/>
    </xf>
    <xf numFmtId="0" fontId="0" fillId="0" borderId="1" xfId="0" applyBorder="1" applyAlignment="1">
      <alignment horizontal="left" vertical="top" wrapText="1"/>
    </xf>
    <xf numFmtId="0" fontId="4" fillId="0" borderId="1" xfId="2" applyFont="1" applyBorder="1" applyAlignment="1">
      <alignment horizontal="left" vertical="top" wrapText="1"/>
    </xf>
    <xf numFmtId="0" fontId="4" fillId="0" borderId="1" xfId="2" applyFont="1" applyBorder="1" applyAlignment="1">
      <alignment vertical="top" wrapText="1"/>
    </xf>
    <xf numFmtId="0" fontId="0" fillId="0" borderId="1" xfId="0" applyBorder="1" applyAlignment="1">
      <alignment vertical="top"/>
    </xf>
    <xf numFmtId="0" fontId="4" fillId="0" borderId="2" xfId="2" applyFont="1" applyBorder="1" applyAlignment="1">
      <alignment vertical="top" wrapText="1"/>
    </xf>
    <xf numFmtId="0" fontId="4" fillId="0" borderId="10" xfId="2" applyFont="1" applyBorder="1" applyAlignment="1">
      <alignment vertical="top" wrapText="1"/>
    </xf>
    <xf numFmtId="0" fontId="4" fillId="0" borderId="2" xfId="0" applyFont="1" applyBorder="1" applyAlignment="1">
      <alignment horizontal="left" vertical="top" wrapText="1"/>
    </xf>
    <xf numFmtId="0" fontId="4" fillId="0" borderId="10" xfId="0" applyFont="1" applyBorder="1" applyAlignment="1">
      <alignment horizontal="left" vertical="top" wrapText="1"/>
    </xf>
    <xf numFmtId="0" fontId="4" fillId="0" borderId="16" xfId="2" applyFont="1" applyBorder="1" applyAlignment="1">
      <alignment horizontal="left" vertical="top" wrapText="1"/>
    </xf>
    <xf numFmtId="0" fontId="5" fillId="0" borderId="8" xfId="0" applyFont="1" applyBorder="1" applyAlignment="1">
      <alignment horizontal="left" vertical="top" wrapText="1"/>
    </xf>
    <xf numFmtId="0" fontId="5" fillId="0" borderId="11" xfId="0" applyFont="1" applyBorder="1" applyAlignment="1">
      <alignment horizontal="left" vertical="top" wrapText="1"/>
    </xf>
    <xf numFmtId="0" fontId="5" fillId="0" borderId="12" xfId="0" applyFont="1" applyBorder="1" applyAlignment="1">
      <alignment horizontal="left" vertical="top" wrapText="1"/>
    </xf>
    <xf numFmtId="0" fontId="5" fillId="3" borderId="1" xfId="0" applyFont="1" applyFill="1" applyBorder="1" applyAlignment="1">
      <alignment horizontal="center" vertical="center"/>
    </xf>
    <xf numFmtId="0" fontId="12" fillId="0" borderId="2" xfId="2" applyFont="1" applyBorder="1" applyAlignment="1">
      <alignment horizontal="left" vertical="top" wrapText="1"/>
    </xf>
    <xf numFmtId="0" fontId="12" fillId="0" borderId="10" xfId="2" applyFont="1" applyBorder="1" applyAlignment="1">
      <alignment horizontal="left" vertical="top" wrapText="1"/>
    </xf>
    <xf numFmtId="0" fontId="12" fillId="0" borderId="3" xfId="2" applyFont="1" applyBorder="1" applyAlignment="1">
      <alignment horizontal="left" vertical="top" wrapText="1"/>
    </xf>
    <xf numFmtId="0" fontId="4" fillId="0" borderId="2" xfId="2" applyFont="1" applyBorder="1" applyAlignment="1">
      <alignment horizontal="left" vertical="top" wrapText="1"/>
    </xf>
    <xf numFmtId="0" fontId="4" fillId="0" borderId="10" xfId="2" applyFont="1" applyBorder="1" applyAlignment="1">
      <alignment horizontal="left" vertical="top" wrapText="1"/>
    </xf>
    <xf numFmtId="0" fontId="5" fillId="0" borderId="8" xfId="0" applyFont="1" applyBorder="1" applyAlignment="1">
      <alignment horizontal="left"/>
    </xf>
    <xf numFmtId="0" fontId="5" fillId="0" borderId="11" xfId="0" applyFont="1" applyBorder="1" applyAlignment="1">
      <alignment horizontal="left"/>
    </xf>
    <xf numFmtId="0" fontId="5" fillId="0" borderId="12" xfId="0" applyFont="1" applyBorder="1" applyAlignment="1">
      <alignment horizontal="left"/>
    </xf>
    <xf numFmtId="0" fontId="9" fillId="0" borderId="11" xfId="0" applyFont="1" applyBorder="1" applyAlignment="1">
      <alignment horizontal="left" vertical="top" wrapText="1"/>
    </xf>
    <xf numFmtId="0" fontId="9" fillId="0" borderId="12" xfId="0" applyFont="1" applyBorder="1" applyAlignment="1">
      <alignment horizontal="left" vertical="top" wrapText="1"/>
    </xf>
    <xf numFmtId="0" fontId="5" fillId="3" borderId="7" xfId="0" applyFont="1" applyFill="1" applyBorder="1" applyAlignment="1">
      <alignment horizontal="center" vertical="center" wrapText="1"/>
    </xf>
    <xf numFmtId="0" fontId="5" fillId="3" borderId="7" xfId="0" applyFont="1" applyFill="1" applyBorder="1" applyAlignment="1">
      <alignment horizontal="center" vertical="center"/>
    </xf>
    <xf numFmtId="0" fontId="5" fillId="0" borderId="5" xfId="0" applyFont="1" applyBorder="1" applyAlignment="1">
      <alignment horizontal="left" vertical="top" wrapText="1"/>
    </xf>
    <xf numFmtId="0" fontId="5" fillId="0" borderId="0" xfId="0" applyFont="1" applyAlignment="1">
      <alignment horizontal="left" vertical="top" wrapText="1"/>
    </xf>
    <xf numFmtId="0" fontId="5" fillId="9" borderId="2" xfId="0" applyFont="1" applyFill="1" applyBorder="1" applyAlignment="1">
      <alignment horizontal="center"/>
    </xf>
    <xf numFmtId="0" fontId="5" fillId="9" borderId="10" xfId="0" applyFont="1" applyFill="1" applyBorder="1" applyAlignment="1">
      <alignment horizontal="center"/>
    </xf>
    <xf numFmtId="0" fontId="5" fillId="9" borderId="3" xfId="0" applyFont="1" applyFill="1" applyBorder="1" applyAlignment="1">
      <alignment horizontal="center"/>
    </xf>
    <xf numFmtId="165" fontId="4" fillId="7" borderId="2" xfId="0" applyNumberFormat="1" applyFont="1" applyFill="1" applyBorder="1" applyAlignment="1">
      <alignment horizontal="center" wrapText="1"/>
    </xf>
    <xf numFmtId="165" fontId="4" fillId="7" borderId="10" xfId="0" applyNumberFormat="1" applyFont="1" applyFill="1" applyBorder="1" applyAlignment="1">
      <alignment horizontal="center" wrapText="1"/>
    </xf>
    <xf numFmtId="165" fontId="4" fillId="7" borderId="3" xfId="0" applyNumberFormat="1" applyFont="1" applyFill="1" applyBorder="1" applyAlignment="1">
      <alignment horizontal="center" wrapText="1"/>
    </xf>
    <xf numFmtId="0" fontId="9" fillId="0" borderId="8" xfId="0" applyFont="1" applyBorder="1" applyAlignment="1">
      <alignment horizontal="left" vertical="top" wrapText="1"/>
    </xf>
    <xf numFmtId="0" fontId="4" fillId="0" borderId="3" xfId="2" applyFont="1" applyBorder="1" applyAlignment="1">
      <alignment horizontal="left" vertical="top" wrapText="1"/>
    </xf>
    <xf numFmtId="0" fontId="12" fillId="0" borderId="2" xfId="2" applyFont="1" applyBorder="1" applyAlignment="1">
      <alignment vertical="top" wrapText="1"/>
    </xf>
    <xf numFmtId="0" fontId="12" fillId="0" borderId="10" xfId="2" applyFont="1" applyBorder="1" applyAlignment="1">
      <alignment vertical="top" wrapText="1"/>
    </xf>
    <xf numFmtId="0" fontId="12" fillId="0" borderId="3" xfId="2" applyFont="1" applyBorder="1" applyAlignment="1">
      <alignment vertical="top" wrapText="1"/>
    </xf>
    <xf numFmtId="0" fontId="5" fillId="3" borderId="2"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4" fillId="7" borderId="2" xfId="0" applyFont="1" applyFill="1" applyBorder="1" applyAlignment="1">
      <alignment horizontal="center"/>
    </xf>
    <xf numFmtId="0" fontId="4" fillId="7" borderId="10" xfId="0" applyFont="1" applyFill="1" applyBorder="1" applyAlignment="1">
      <alignment horizontal="center"/>
    </xf>
    <xf numFmtId="0" fontId="4" fillId="7" borderId="3" xfId="0" applyFont="1" applyFill="1" applyBorder="1" applyAlignment="1">
      <alignment horizontal="center"/>
    </xf>
    <xf numFmtId="14" fontId="4" fillId="7" borderId="2" xfId="0" applyNumberFormat="1" applyFont="1" applyFill="1" applyBorder="1" applyAlignment="1">
      <alignment horizontal="center"/>
    </xf>
    <xf numFmtId="14" fontId="4" fillId="7" borderId="3" xfId="0" applyNumberFormat="1" applyFont="1" applyFill="1" applyBorder="1" applyAlignment="1">
      <alignment horizontal="center"/>
    </xf>
    <xf numFmtId="0" fontId="5" fillId="6" borderId="2" xfId="0" applyFont="1" applyFill="1" applyBorder="1" applyAlignment="1">
      <alignment horizontal="center" vertical="center" wrapText="1"/>
    </xf>
    <xf numFmtId="0" fontId="4" fillId="6" borderId="10" xfId="0" applyFont="1" applyFill="1" applyBorder="1" applyAlignment="1">
      <alignment horizontal="center" vertical="center"/>
    </xf>
    <xf numFmtId="0" fontId="4" fillId="6" borderId="3"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3" xfId="0" applyFont="1" applyFill="1" applyBorder="1" applyAlignment="1">
      <alignment horizontal="center" vertical="center"/>
    </xf>
    <xf numFmtId="0" fontId="5" fillId="0" borderId="10" xfId="0" applyFont="1" applyBorder="1" applyAlignment="1">
      <alignment horizontal="center" wrapText="1"/>
    </xf>
    <xf numFmtId="0" fontId="4" fillId="0" borderId="14"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cellXfs>
  <cellStyles count="6">
    <cellStyle name="Comma" xfId="5" builtinId="3"/>
    <cellStyle name="Currency" xfId="1" builtinId="4"/>
    <cellStyle name="Normal" xfId="0" builtinId="0"/>
    <cellStyle name="Normal 2" xfId="2" xr:uid="{00000000-0005-0000-0000-000002000000}"/>
    <cellStyle name="Normal 3" xfId="3" xr:uid="{00000000-0005-0000-0000-000003000000}"/>
    <cellStyle name="Percent" xfId="4" builtinId="5"/>
  </cellStyles>
  <dxfs count="556">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2" formatCode="0.0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border outline="0">
        <right style="thin">
          <color rgb="FF000000"/>
        </right>
        <top style="thin">
          <color rgb="FF000000"/>
        </top>
        <bottom style="thin">
          <color rgb="FF000000"/>
        </bottom>
      </border>
    </dxf>
    <dxf>
      <protection locked="0" hidden="0"/>
    </dxf>
    <dxf>
      <font>
        <color rgb="FF404040"/>
      </font>
      <fill>
        <patternFill patternType="solid">
          <fgColor indexed="64"/>
          <bgColor rgb="FFD6DCE4"/>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strike val="0"/>
        <outline val="0"/>
        <shadow val="0"/>
        <u val="none"/>
        <vertAlign val="baseline"/>
        <sz val="12"/>
        <color auto="1"/>
        <name val="Arial"/>
        <family val="2"/>
        <scheme val="none"/>
      </font>
      <numFmt numFmtId="0" formatCode="General"/>
    </dxf>
    <dxf>
      <font>
        <strike val="0"/>
        <outline val="0"/>
        <shadow val="0"/>
        <u val="none"/>
        <vertAlign val="baseline"/>
        <sz val="12"/>
        <color auto="1"/>
        <name val="Arial"/>
        <family val="2"/>
        <scheme val="none"/>
      </font>
    </dxf>
    <dxf>
      <font>
        <b val="0"/>
        <i val="0"/>
        <strike val="0"/>
        <condense val="0"/>
        <extend val="0"/>
        <outline val="0"/>
        <shadow val="0"/>
        <u val="none"/>
        <vertAlign val="baseline"/>
        <sz val="12"/>
        <color auto="1"/>
        <name val="Arial"/>
        <family val="2"/>
        <scheme val="none"/>
      </font>
    </dxf>
    <dxf>
      <font>
        <strike val="0"/>
        <outline val="0"/>
        <shadow val="0"/>
        <u val="none"/>
        <vertAlign val="baseline"/>
        <sz val="12"/>
        <color auto="1"/>
        <name val="Arial"/>
        <family val="2"/>
        <scheme val="none"/>
      </font>
    </dxf>
    <dxf>
      <font>
        <strike val="0"/>
        <outline val="0"/>
        <shadow val="0"/>
        <u val="none"/>
        <vertAlign val="baseline"/>
        <sz val="12"/>
        <color auto="1"/>
        <name val="Arial"/>
        <family val="2"/>
        <scheme val="none"/>
      </font>
    </dxf>
    <dxf>
      <font>
        <b val="0"/>
        <i val="0"/>
        <strike val="0"/>
        <condense val="0"/>
        <extend val="0"/>
        <outline val="0"/>
        <shadow val="0"/>
        <u val="none"/>
        <vertAlign val="baseline"/>
        <sz val="12"/>
        <color auto="1"/>
        <name val="Arial"/>
        <family val="2"/>
        <scheme val="none"/>
      </font>
    </dxf>
    <dxf>
      <font>
        <b val="0"/>
        <i val="0"/>
        <strike val="0"/>
        <condense val="0"/>
        <extend val="0"/>
        <outline val="0"/>
        <shadow val="0"/>
        <u val="none"/>
        <vertAlign val="baseline"/>
        <sz val="12"/>
        <color auto="1"/>
        <name val="Arial"/>
        <family val="2"/>
        <scheme val="none"/>
      </font>
      <numFmt numFmtId="0" formatCode="General"/>
    </dxf>
    <dxf>
      <font>
        <b val="0"/>
        <i val="0"/>
        <strike val="0"/>
        <condense val="0"/>
        <extend val="0"/>
        <outline val="0"/>
        <shadow val="0"/>
        <u val="none"/>
        <vertAlign val="baseline"/>
        <sz val="12"/>
        <color auto="1"/>
        <name val="Arial"/>
        <family val="2"/>
        <scheme val="none"/>
      </font>
    </dxf>
    <dxf>
      <font>
        <b val="0"/>
        <i val="0"/>
        <strike val="0"/>
        <condense val="0"/>
        <extend val="0"/>
        <outline val="0"/>
        <shadow val="0"/>
        <u val="none"/>
        <vertAlign val="baseline"/>
        <sz val="12"/>
        <color auto="1"/>
        <name val="Arial"/>
        <family val="2"/>
        <scheme val="none"/>
      </font>
    </dxf>
    <dxf>
      <font>
        <b val="0"/>
        <strike val="0"/>
        <outline val="0"/>
        <shadow val="0"/>
        <u val="none"/>
        <vertAlign val="baseline"/>
        <sz val="12"/>
        <color auto="1"/>
        <name val="Arial"/>
        <family val="2"/>
        <scheme val="none"/>
      </font>
    </dxf>
    <dxf>
      <font>
        <b val="0"/>
        <strike val="0"/>
        <outline val="0"/>
        <shadow val="0"/>
        <u val="none"/>
        <vertAlign val="baseline"/>
        <sz val="12"/>
        <color auto="1"/>
        <name val="Arial"/>
        <family val="2"/>
        <scheme val="none"/>
      </font>
    </dxf>
    <dxf>
      <font>
        <strike val="0"/>
        <outline val="0"/>
        <shadow val="0"/>
        <u val="none"/>
        <vertAlign val="baseline"/>
        <sz val="12"/>
        <color auto="1"/>
        <name val="Arial"/>
        <family val="2"/>
        <scheme val="none"/>
      </font>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5" formatCode="#,##0_);\(#,##0\)"/>
    </dxf>
    <dxf>
      <alignment wrapText="1"/>
    </dxf>
    <dxf>
      <numFmt numFmtId="19" formatCode="m/d/yyyy"/>
    </dxf>
    <dxf>
      <alignment wrapText="1"/>
    </dxf>
    <dxf>
      <alignment wrapText="1"/>
    </dxf>
    <dxf>
      <alignment wrapText="1"/>
    </dxf>
    <dxf>
      <alignment wrapText="1"/>
    </dxf>
    <dxf>
      <alignment wrapText="1"/>
    </dxf>
    <dxf>
      <alignment wrapText="1"/>
    </dxf>
    <dxf>
      <alignment wrapText="1"/>
    </dxf>
    <dxf>
      <alignment wrapText="1"/>
    </dxf>
    <dxf>
      <alignment wrapText="1"/>
    </dxf>
    <dxf>
      <numFmt numFmtId="35" formatCode="_(* #,##0.00_);_(* \(#,##0.00\);_(* &quot;-&quot;??_);_(@_)"/>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vertical="top"/>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alignment horizontal="left"/>
    </dxf>
    <dxf>
      <numFmt numFmtId="3" formatCode="#,##0"/>
    </dxf>
    <dxf>
      <numFmt numFmtId="168" formatCode="&quot;$&quot;#,##0.00"/>
    </dxf>
    <dxf>
      <alignment wrapText="1"/>
    </dxf>
    <dxf>
      <alignment wrapText="1"/>
    </dxf>
    <dxf>
      <alignment wrapText="1"/>
    </dxf>
    <dxf>
      <alignment wrapText="1"/>
    </dxf>
    <dxf>
      <alignment wrapText="1"/>
    </dxf>
    <dxf>
      <alignment wrapText="1"/>
    </dxf>
    <dxf>
      <alignment wrapText="1"/>
    </dxf>
    <dxf>
      <alignment wrapText="1"/>
    </dxf>
    <dxf>
      <alignment wrapText="1"/>
    </dxf>
    <dxf>
      <font>
        <color rgb="FF9C0006"/>
      </font>
      <fill>
        <patternFill>
          <bgColor rgb="FFFFC7CE"/>
        </patternFill>
      </fill>
    </dxf>
    <dxf>
      <fill>
        <patternFill patternType="solid">
          <fgColor indexed="64"/>
          <bgColor theme="6"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ill>
        <patternFill patternType="solid">
          <fgColor indexed="64"/>
          <bgColor theme="6" tint="0.79998168889431442"/>
        </patternFill>
      </fill>
      <alignment horizontal="center" vertical="top" textRotation="0" wrapText="0" indent="0" justifyLastLine="0" shrinkToFit="0" readingOrder="0"/>
      <border diagonalUp="0" diagonalDown="0">
        <left/>
        <right/>
        <top style="thin">
          <color indexed="64"/>
        </top>
        <bottom/>
        <vertical/>
        <horizontal/>
      </border>
      <protection locked="0" hidden="0"/>
    </dxf>
    <dxf>
      <fill>
        <patternFill patternType="solid">
          <fgColor indexed="64"/>
          <bgColor theme="6"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vertical/>
        <horizontal/>
      </border>
      <protection locked="0" hidden="0"/>
    </dxf>
    <dxf>
      <numFmt numFmtId="19" formatCode="m/d/yyyy"/>
      <fill>
        <patternFill patternType="solid">
          <fgColor indexed="64"/>
          <bgColor theme="6" tint="0.79998168889431442"/>
        </patternFill>
      </fill>
      <alignment horizontal="center" vertical="top" textRotation="0" wrapText="0" indent="0" justifyLastLine="0" shrinkToFit="0" readingOrder="0"/>
      <border diagonalUp="0" diagonalDown="0">
        <left style="thin">
          <color rgb="FF000000"/>
        </left>
        <right style="thin">
          <color rgb="FF000000"/>
        </right>
        <top style="thin">
          <color rgb="FF000000"/>
        </top>
        <bottom style="thin">
          <color rgb="FF000000"/>
        </bottom>
        <vertical/>
        <horizontal/>
      </border>
      <protection locked="0" hidden="0"/>
    </dxf>
    <dxf>
      <numFmt numFmtId="1" formatCode="0"/>
      <fill>
        <patternFill patternType="solid">
          <fgColor indexed="64"/>
          <bgColor theme="6" tint="0.79998168889431442"/>
        </patternFill>
      </fill>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ill>
        <patternFill patternType="solid">
          <fgColor indexed="64"/>
          <bgColor theme="4" tint="0.79998168889431442"/>
        </patternFill>
      </fill>
      <alignment horizontal="center" vertical="bottom"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ill>
        <patternFill patternType="solid">
          <fgColor indexed="64"/>
          <bgColor theme="4" tint="0.79998168889431442"/>
        </patternFill>
      </fill>
    </dxf>
    <dxf>
      <border outline="0">
        <bottom style="thin">
          <color indexed="64"/>
        </bottom>
      </border>
    </dxf>
    <dxf>
      <font>
        <b val="0"/>
        <i val="0"/>
        <strike val="0"/>
        <condense val="0"/>
        <extend val="0"/>
        <outline val="0"/>
        <shadow val="0"/>
        <u val="none"/>
        <vertAlign val="baseline"/>
        <sz val="12"/>
        <color auto="1"/>
        <name val="Arial"/>
        <family val="2"/>
        <scheme val="none"/>
      </font>
      <alignment horizontal="center" vertical="top" textRotation="0" wrapText="1"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colors>
    <mruColors>
      <color rgb="FFE4DFEC"/>
      <color rgb="FFFFE0E0"/>
      <color rgb="FFEFE4F7"/>
      <color rgb="FFFF99CC"/>
      <color rgb="FFF9BB87"/>
      <color rgb="FFFF33CC"/>
      <color rgb="FF00CCFF"/>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pivotCacheDefinition" Target="pivotCache/pivotCacheDefinition1.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17145</xdr:colOff>
      <xdr:row>33</xdr:row>
      <xdr:rowOff>15240</xdr:rowOff>
    </xdr:from>
    <xdr:to>
      <xdr:col>2</xdr:col>
      <xdr:colOff>815340</xdr:colOff>
      <xdr:row>36</xdr:row>
      <xdr:rowOff>0</xdr:rowOff>
    </xdr:to>
    <xdr:pic>
      <xdr:nvPicPr>
        <xdr:cNvPr id="2" name="Picture 1">
          <a:extLst>
            <a:ext uri="{FF2B5EF4-FFF2-40B4-BE49-F238E27FC236}">
              <a16:creationId xmlns:a16="http://schemas.microsoft.com/office/drawing/2014/main" id="{EE4760F4-010A-9679-D38F-50FB3486F4D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6745" y="5905500"/>
          <a:ext cx="1651635" cy="48387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15240</xdr:colOff>
      <xdr:row>168</xdr:row>
      <xdr:rowOff>91440</xdr:rowOff>
    </xdr:from>
    <xdr:to>
      <xdr:col>4</xdr:col>
      <xdr:colOff>129540</xdr:colOff>
      <xdr:row>171</xdr:row>
      <xdr:rowOff>53340</xdr:rowOff>
    </xdr:to>
    <xdr:pic>
      <xdr:nvPicPr>
        <xdr:cNvPr id="2" name="Picture 1">
          <a:extLst>
            <a:ext uri="{FF2B5EF4-FFF2-40B4-BE49-F238E27FC236}">
              <a16:creationId xmlns:a16="http://schemas.microsoft.com/office/drawing/2014/main" id="{2804EB40-776A-4A35-A3F1-65FF6525512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5120" y="129006600"/>
          <a:ext cx="1674495" cy="472440"/>
        </a:xfrm>
        <a:prstGeom prst="rect">
          <a:avLst/>
        </a:prstGeom>
        <a:noFill/>
        <a:ln>
          <a:noFill/>
        </a:ln>
      </xdr:spPr>
    </xdr:pic>
    <xdr:clientData/>
  </xdr:twoCellAnchor>
  <xdr:twoCellAnchor editAs="oneCell">
    <xdr:from>
      <xdr:col>12</xdr:col>
      <xdr:colOff>0</xdr:colOff>
      <xdr:row>1</xdr:row>
      <xdr:rowOff>0</xdr:rowOff>
    </xdr:from>
    <xdr:to>
      <xdr:col>14</xdr:col>
      <xdr:colOff>476250</xdr:colOff>
      <xdr:row>3</xdr:row>
      <xdr:rowOff>95250</xdr:rowOff>
    </xdr:to>
    <xdr:pic>
      <xdr:nvPicPr>
        <xdr:cNvPr id="3" name="Picture 2">
          <a:extLst>
            <a:ext uri="{FF2B5EF4-FFF2-40B4-BE49-F238E27FC236}">
              <a16:creationId xmlns:a16="http://schemas.microsoft.com/office/drawing/2014/main" id="{98D9A8BA-A9C6-4C24-8312-42EEDA05E43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39125" y="200025"/>
          <a:ext cx="1638300"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567690</xdr:colOff>
      <xdr:row>2</xdr:row>
      <xdr:rowOff>45720</xdr:rowOff>
    </xdr:from>
    <xdr:to>
      <xdr:col>6</xdr:col>
      <xdr:colOff>1316355</xdr:colOff>
      <xdr:row>4</xdr:row>
      <xdr:rowOff>148590</xdr:rowOff>
    </xdr:to>
    <xdr:pic>
      <xdr:nvPicPr>
        <xdr:cNvPr id="2" name="Picture 1">
          <a:extLst>
            <a:ext uri="{FF2B5EF4-FFF2-40B4-BE49-F238E27FC236}">
              <a16:creationId xmlns:a16="http://schemas.microsoft.com/office/drawing/2014/main" id="{DE82B9DE-B4FE-7380-1A1A-B97DA78242A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57750" y="411480"/>
          <a:ext cx="1653540" cy="483870"/>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791527</xdr:colOff>
      <xdr:row>2</xdr:row>
      <xdr:rowOff>169069</xdr:rowOff>
    </xdr:to>
    <xdr:pic>
      <xdr:nvPicPr>
        <xdr:cNvPr id="2" name="Picture 1">
          <a:extLst>
            <a:ext uri="{FF2B5EF4-FFF2-40B4-BE49-F238E27FC236}">
              <a16:creationId xmlns:a16="http://schemas.microsoft.com/office/drawing/2014/main" id="{395F67EC-5A2A-4E7A-37F8-1C363E21B36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05875" y="95250"/>
          <a:ext cx="1628775" cy="46672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780097</xdr:colOff>
      <xdr:row>2</xdr:row>
      <xdr:rowOff>169069</xdr:rowOff>
    </xdr:to>
    <xdr:pic>
      <xdr:nvPicPr>
        <xdr:cNvPr id="2" name="Picture 1">
          <a:extLst>
            <a:ext uri="{FF2B5EF4-FFF2-40B4-BE49-F238E27FC236}">
              <a16:creationId xmlns:a16="http://schemas.microsoft.com/office/drawing/2014/main" id="{24AA8149-4DAD-4C36-AEBE-6C26B8AB96B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780097</xdr:colOff>
      <xdr:row>2</xdr:row>
      <xdr:rowOff>169069</xdr:rowOff>
    </xdr:to>
    <xdr:pic>
      <xdr:nvPicPr>
        <xdr:cNvPr id="2" name="Picture 1">
          <a:extLst>
            <a:ext uri="{FF2B5EF4-FFF2-40B4-BE49-F238E27FC236}">
              <a16:creationId xmlns:a16="http://schemas.microsoft.com/office/drawing/2014/main" id="{A2948BAA-F548-43C0-8CE5-3D8BFEA745B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783907</xdr:colOff>
      <xdr:row>2</xdr:row>
      <xdr:rowOff>172879</xdr:rowOff>
    </xdr:to>
    <xdr:pic>
      <xdr:nvPicPr>
        <xdr:cNvPr id="2" name="Picture 1">
          <a:extLst>
            <a:ext uri="{FF2B5EF4-FFF2-40B4-BE49-F238E27FC236}">
              <a16:creationId xmlns:a16="http://schemas.microsoft.com/office/drawing/2014/main" id="{5D715B55-4918-46F5-86DA-3D92115A2A3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791527</xdr:colOff>
      <xdr:row>2</xdr:row>
      <xdr:rowOff>169069</xdr:rowOff>
    </xdr:to>
    <xdr:pic>
      <xdr:nvPicPr>
        <xdr:cNvPr id="2" name="Picture 1">
          <a:extLst>
            <a:ext uri="{FF2B5EF4-FFF2-40B4-BE49-F238E27FC236}">
              <a16:creationId xmlns:a16="http://schemas.microsoft.com/office/drawing/2014/main" id="{EE4F378A-74AB-4A61-B2EB-0566C69BDDB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E3254C40-B7AB-439E-B1A0-FFA54F8440A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05B819D4-207F-43A4-82A7-5599E44FB8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12127631-5D2C-4E4C-8A17-C650D4A324B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E1085644-9D2F-4955-8CE3-F661C10E78C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7DF9D3CB-B043-4FCC-ABDB-2C41214EEEE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BF6630D2-F815-4A9C-941F-CFA89A10479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B89BE740-F25F-48A0-81DC-0DF321F88C7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DD8CFFCD-1064-4F0F-8973-3F9E8AA956E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30333698-211E-4626-B8B4-0E7DF78661F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D0C67118-C0AF-4823-A7DD-8EB2D148B12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FC382B7E-C798-433A-BA40-F3EBA98465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7EA9C9FB-8CD1-4921-AF33-A35BCA5F0E3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CD987CDA-D334-40A8-B583-F567D91B21E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361AFB9F-7411-491D-BC21-B59A8A0355E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17</xdr:col>
      <xdr:colOff>0</xdr:colOff>
      <xdr:row>0</xdr:row>
      <xdr:rowOff>95250</xdr:rowOff>
    </xdr:from>
    <xdr:to>
      <xdr:col>18</xdr:col>
      <xdr:colOff>789622</xdr:colOff>
      <xdr:row>2</xdr:row>
      <xdr:rowOff>172879</xdr:rowOff>
    </xdr:to>
    <xdr:pic>
      <xdr:nvPicPr>
        <xdr:cNvPr id="2" name="Picture 1">
          <a:extLst>
            <a:ext uri="{FF2B5EF4-FFF2-40B4-BE49-F238E27FC236}">
              <a16:creationId xmlns:a16="http://schemas.microsoft.com/office/drawing/2014/main" id="{B8263CA5-93B1-47BC-B8CE-375B499959C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21140" y="95250"/>
          <a:ext cx="1648777" cy="462439"/>
        </a:xfrm>
        <a:prstGeom prst="rect">
          <a:avLst/>
        </a:prstGeom>
        <a:noFill/>
        <a:ln>
          <a:noFill/>
        </a:ln>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ourtney Vallejo" refreshedDate="45083.725322106482" createdVersion="8" refreshedVersion="8" minRefreshableVersion="3" recordCount="602" xr:uid="{91628769-AEDD-4BBA-B800-ED98877A7863}">
  <cacheSource type="worksheet">
    <worksheetSource name="ADDENDUM"/>
  </cacheSource>
  <cacheFields count="16">
    <cacheField name="Client" numFmtId="0">
      <sharedItems containsSemiMixedTypes="0" containsString="0" containsNumber="1" containsInteger="1" minValue="1" maxValue="21"/>
    </cacheField>
    <cacheField name=" Service #" numFmtId="0">
      <sharedItems containsSemiMixedTypes="0" containsString="0" containsNumber="1" containsInteger="1" minValue="-48883" maxValue="234523" count="25">
        <n v="0"/>
        <n v="555" u="1"/>
        <n v="222" u="1"/>
        <n v="1111" u="1"/>
        <n v="-28885" u="1"/>
        <n v="333" u="1"/>
        <n v="15" u="1"/>
        <n v="999" u="1"/>
        <n v="9993" u="1"/>
        <n v="-48883" u="1"/>
        <n v="111" u="1"/>
        <n v="888" u="1"/>
        <n v="9992" u="1"/>
        <n v="12345" u="1"/>
        <n v="123" u="1"/>
        <n v="77" u="1"/>
        <n v="1112" u="1"/>
        <n v="234523" u="1"/>
        <n v="22" u="1"/>
        <n v="9991" u="1"/>
        <n v="-38884" u="1"/>
        <n v="11111" u="1"/>
        <n v="-8887" u="1"/>
        <n v="-18886" u="1"/>
        <n v="1113" u="1"/>
      </sharedItems>
    </cacheField>
    <cacheField name="Provider ID" numFmtId="0">
      <sharedItems containsSemiMixedTypes="0" containsString="0" containsNumber="1" containsInteger="1" minValue="0" maxValue="23542354" count="12">
        <n v="0"/>
        <n v="23423" u="1"/>
        <n v="2342" u="1"/>
        <n v="3213" u="1"/>
        <n v="23542354" u="1"/>
        <n v="999" u="1"/>
        <n v="111" u="1"/>
        <n v="888" u="1"/>
        <n v="123" u="1"/>
        <n v="346346" u="1"/>
        <n v="12344" u="1"/>
        <n v="2222" u="1"/>
      </sharedItems>
    </cacheField>
    <cacheField name="Service Code" numFmtId="0">
      <sharedItems containsSemiMixedTypes="0" containsString="0" containsNumber="1" containsInteger="1" minValue="0" maxValue="2222" count="11">
        <n v="0"/>
        <n v="199" u="1"/>
        <n v="7" u="1"/>
        <n v="123" u="1"/>
        <n v="60" u="1"/>
        <n v="23" u="1"/>
        <n v="299" u="1"/>
        <n v="399" u="1"/>
        <n v="45" u="1"/>
        <n v="2222" u="1"/>
        <n v="12" u="1"/>
      </sharedItems>
    </cacheField>
    <cacheField name="Service Type" numFmtId="0">
      <sharedItems containsSemiMixedTypes="0" containsString="0" containsNumber="1" containsInteger="1" minValue="0" maxValue="123" count="6">
        <n v="0"/>
        <n v="50" u="1"/>
        <n v="123" u="1"/>
        <n v="23" u="1"/>
        <n v="10" u="1"/>
        <n v="30" u="1"/>
      </sharedItems>
    </cacheField>
    <cacheField name="Service Date" numFmtId="0">
      <sharedItems containsSemiMixedTypes="0" containsString="0" containsNumber="1" containsInteger="1" minValue="0" maxValue="45082" count="9">
        <n v="0"/>
        <n v="40945" u="1"/>
        <n v="43692" u="1"/>
        <n v="44562" u="1"/>
        <n v="44713" u="1"/>
        <n v="45082" u="1"/>
        <n v="44177" u="1"/>
        <n v="44075" u="1"/>
        <n v="44927" u="1"/>
      </sharedItems>
    </cacheField>
    <cacheField name="Service Units" numFmtId="0">
      <sharedItems containsSemiMixedTypes="0" containsString="0" containsNumber="1" containsInteger="1" minValue="0" maxValue="0"/>
    </cacheField>
    <cacheField name="$ Claimed" numFmtId="0">
      <sharedItems containsSemiMixedTypes="0" containsString="0" containsNumber="1" containsInteger="1" minValue="0" maxValue="0"/>
    </cacheField>
    <cacheField name="Reason for Correction" numFmtId="0">
      <sharedItems containsSemiMixedTypes="0" containsString="0" containsNumber="1" containsInteger="1" minValue="0" maxValue="555" count="3">
        <n v="0"/>
        <n v="555" u="1"/>
        <n v="4" u="1"/>
      </sharedItems>
    </cacheField>
    <cacheField name="Disallowed Requirement #" numFmtId="0">
      <sharedItems containsSemiMixedTypes="0" containsString="0" containsNumber="1" containsInteger="1" minValue="0" maxValue="0" count="1">
        <n v="0"/>
      </sharedItems>
    </cacheField>
    <cacheField name="Comments" numFmtId="0">
      <sharedItems containsSemiMixedTypes="0" containsString="0" containsNumber="1" containsInteger="1" minValue="0" maxValue="0" count="1">
        <n v="0"/>
      </sharedItems>
    </cacheField>
    <cacheField name="Medical Record #" numFmtId="0">
      <sharedItems containsSemiMixedTypes="0" containsString="0" containsNumber="1" containsInteger="1" minValue="0" maxValue="111111" count="10">
        <n v="0"/>
        <n v="9999" u="1"/>
        <n v="15" u="1"/>
        <n v="2" u="1"/>
        <n v="7" u="1"/>
        <n v="12345" u="1"/>
        <n v="123" u="1"/>
        <n v="1" u="1"/>
        <n v="3" u="1"/>
        <n v="111111" u="1"/>
      </sharedItems>
    </cacheField>
    <cacheField name="Client #" numFmtId="0">
      <sharedItems containsSemiMixedTypes="0" containsString="0" containsNumber="1" containsInteger="1" minValue="0" maxValue="0" count="1">
        <n v="0"/>
      </sharedItems>
    </cacheField>
    <cacheField name="Disallowance" numFmtId="0">
      <sharedItems count="2">
        <s v="No"/>
        <s v="Yes"/>
      </sharedItems>
    </cacheField>
    <cacheField name="Correction" numFmtId="0">
      <sharedItems count="2">
        <s v="No"/>
        <s v="Yes"/>
      </sharedItems>
    </cacheField>
    <cacheField name="Include" numFmtId="0">
      <sharedItems count="2">
        <s v="No"/>
        <s v="Ye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02">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1"/>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2"/>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3"/>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4"/>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5"/>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6"/>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7"/>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8"/>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9"/>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0"/>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1"/>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2"/>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3"/>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4"/>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5"/>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6"/>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7"/>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8"/>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19"/>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0"/>
    <x v="0"/>
    <x v="0"/>
    <x v="0"/>
    <x v="0"/>
    <x v="0"/>
    <n v="0"/>
    <n v="0"/>
    <x v="0"/>
    <x v="0"/>
    <x v="0"/>
    <x v="0"/>
    <x v="0"/>
    <x v="0"/>
    <x v="0"/>
    <x v="0"/>
  </r>
  <r>
    <n v="21"/>
    <x v="0"/>
    <x v="0"/>
    <x v="0"/>
    <x v="0"/>
    <x v="0"/>
    <n v="0"/>
    <n v="0"/>
    <x v="0"/>
    <x v="0"/>
    <x v="0"/>
    <x v="0"/>
    <x v="0"/>
    <x v="1"/>
    <x v="1"/>
    <x v="1"/>
  </r>
  <r>
    <n v="21"/>
    <x v="0"/>
    <x v="0"/>
    <x v="0"/>
    <x v="0"/>
    <x v="0"/>
    <n v="0"/>
    <n v="0"/>
    <x v="0"/>
    <x v="0"/>
    <x v="0"/>
    <x v="0"/>
    <x v="0"/>
    <x v="0"/>
    <x v="0"/>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A477F9B-A153-439D-950B-ACAEC7972A3D}" name="PivotTable1" cacheId="0" applyNumberFormats="0" applyBorderFormats="0" applyFontFormats="0" applyPatternFormats="0" applyAlignmentFormats="0" applyWidthHeightFormats="1" dataCaption="Values" updatedVersion="8" minRefreshableVersion="3" showDrill="0" showDataTips="0" itemPrintTitles="1" createdVersion="8" indent="0" showHeaders="0" compact="0" compactData="0" multipleFieldFilters="0">
  <location ref="A14:J16" firstHeaderRow="0" firstDataRow="1" firstDataCol="8" rowPageCount="2" colPageCount="1"/>
  <pivotFields count="16">
    <pivotField compact="0" outline="0" showAll="0"/>
    <pivotField axis="axisRow" compact="0" outline="0" showAll="0" defaultSubtotal="0">
      <items count="25">
        <item x="0"/>
        <item m="1" x="7"/>
        <item m="1" x="11"/>
        <item m="1" x="14"/>
        <item m="1" x="17"/>
        <item m="1" x="3"/>
        <item m="1" x="16"/>
        <item m="1" x="24"/>
        <item m="1" x="19"/>
        <item m="1" x="12"/>
        <item m="1" x="8"/>
        <item m="1" x="10"/>
        <item m="1" x="2"/>
        <item m="1" x="5"/>
        <item m="1" x="18"/>
        <item m="1" x="15"/>
        <item m="1" x="6"/>
        <item m="1" x="21"/>
        <item m="1" x="1"/>
        <item m="1" x="22"/>
        <item m="1" x="23"/>
        <item m="1" x="4"/>
        <item m="1" x="20"/>
        <item m="1" x="9"/>
        <item m="1" x="13"/>
      </items>
      <extLst>
        <ext xmlns:x14="http://schemas.microsoft.com/office/spreadsheetml/2009/9/main" uri="{2946ED86-A175-432a-8AC1-64E0C546D7DE}">
          <x14:pivotField fillDownLabels="1"/>
        </ext>
      </extLst>
    </pivotField>
    <pivotField axis="axisRow" compact="0" outline="0" showAll="0" defaultSubtotal="0">
      <items count="12">
        <item x="0"/>
        <item m="1" x="5"/>
        <item m="1" x="7"/>
        <item m="1" x="11"/>
        <item m="1" x="3"/>
        <item m="1" x="10"/>
        <item m="1" x="9"/>
        <item m="1" x="4"/>
        <item m="1" x="2"/>
        <item m="1" x="1"/>
        <item m="1" x="6"/>
        <item m="1" x="8"/>
      </items>
      <extLst>
        <ext xmlns:x14="http://schemas.microsoft.com/office/spreadsheetml/2009/9/main" uri="{2946ED86-A175-432a-8AC1-64E0C546D7DE}">
          <x14:pivotField fillDownLabels="1"/>
        </ext>
      </extLst>
    </pivotField>
    <pivotField axis="axisRow" compact="0" outline="0" showAll="0" defaultSubtotal="0">
      <items count="11">
        <item x="0"/>
        <item m="1" x="9"/>
        <item m="1" x="5"/>
        <item m="1" x="8"/>
        <item m="1" x="4"/>
        <item m="1" x="2"/>
        <item m="1" x="1"/>
        <item m="1" x="6"/>
        <item m="1" x="7"/>
        <item m="1" x="10"/>
        <item m="1" x="3"/>
      </items>
      <extLst>
        <ext xmlns:x14="http://schemas.microsoft.com/office/spreadsheetml/2009/9/main" uri="{2946ED86-A175-432a-8AC1-64E0C546D7DE}">
          <x14:pivotField fillDownLabels="1"/>
        </ext>
      </extLst>
    </pivotField>
    <pivotField axis="axisRow" compact="0" outline="0" showAll="0" defaultSubtotal="0">
      <items count="6">
        <item x="0"/>
        <item m="1" x="3"/>
        <item m="1" x="4"/>
        <item m="1" x="5"/>
        <item m="1" x="1"/>
        <item m="1" x="2"/>
      </items>
      <extLst>
        <ext xmlns:x14="http://schemas.microsoft.com/office/spreadsheetml/2009/9/main" uri="{2946ED86-A175-432a-8AC1-64E0C546D7DE}">
          <x14:pivotField fillDownLabels="1"/>
        </ext>
      </extLst>
    </pivotField>
    <pivotField axis="axisRow" compact="0" numFmtId="14" outline="0" showAll="0" defaultSubtotal="0">
      <items count="9">
        <item x="0"/>
        <item m="1" x="8"/>
        <item m="1" x="3"/>
        <item m="1" x="4"/>
        <item m="1" x="5"/>
        <item m="1" x="7"/>
        <item m="1" x="2"/>
        <item m="1" x="6"/>
        <item m="1" x="1"/>
      </items>
      <extLst>
        <ext xmlns:x14="http://schemas.microsoft.com/office/spreadsheetml/2009/9/main" uri="{2946ED86-A175-432a-8AC1-64E0C546D7DE}">
          <x14:pivotField fillDownLabels="1"/>
        </ext>
      </extLst>
    </pivotField>
    <pivotField dataField="1" compact="0" outline="0" showAll="0"/>
    <pivotField dataField="1" compact="0" outline="0" showAll="0"/>
    <pivotField axis="axisRow" compact="0" outline="0" showAll="0" defaultSubtotal="0">
      <items count="3">
        <item x="0"/>
        <item m="1" x="2"/>
        <item m="1" x="1"/>
      </items>
      <extLst>
        <ext xmlns:x14="http://schemas.microsoft.com/office/spreadsheetml/2009/9/main" uri="{2946ED86-A175-432a-8AC1-64E0C546D7DE}">
          <x14:pivotField fillDownLabels="1"/>
        </ext>
      </extLst>
    </pivotField>
    <pivotField compact="0" outline="0" showAll="0"/>
    <pivotField axis="axisRow" compact="0" outline="0" showAll="0" defaultSubtotal="0">
      <items count="1">
        <item x="0"/>
      </items>
      <extLst>
        <ext xmlns:x14="http://schemas.microsoft.com/office/spreadsheetml/2009/9/main" uri="{2946ED86-A175-432a-8AC1-64E0C546D7DE}">
          <x14:pivotField fillDownLabels="1"/>
        </ext>
      </extLst>
    </pivotField>
    <pivotField axis="axisRow" compact="0" outline="0" showAll="0" sortType="ascending" defaultSubtotal="0">
      <items count="10">
        <item x="0"/>
        <item m="1" x="7"/>
        <item m="1" x="3"/>
        <item m="1" x="8"/>
        <item m="1" x="4"/>
        <item m="1" x="2"/>
        <item m="1" x="6"/>
        <item m="1" x="1"/>
        <item m="1" x="5"/>
        <item m="1" x="9"/>
      </items>
      <extLst>
        <ext xmlns:x14="http://schemas.microsoft.com/office/spreadsheetml/2009/9/main" uri="{2946ED86-A175-432a-8AC1-64E0C546D7DE}">
          <x14:pivotField fillDownLabels="1"/>
        </ext>
      </extLst>
    </pivotField>
    <pivotField compact="0" outline="0" showAll="0" sortType="ascending" defaultSubtotal="0">
      <items count="1">
        <item x="0"/>
      </items>
    </pivotField>
    <pivotField compact="0" outline="0" showAll="0"/>
    <pivotField axis="axisPage" compact="0" outline="0" showAll="0">
      <items count="3">
        <item x="0"/>
        <item x="1"/>
        <item t="default"/>
      </items>
    </pivotField>
    <pivotField axis="axisPage" compact="0" outline="0" showAll="0">
      <items count="3">
        <item x="0"/>
        <item x="1"/>
        <item t="default"/>
      </items>
    </pivotField>
  </pivotFields>
  <rowFields count="8">
    <field x="11"/>
    <field x="1"/>
    <field x="2"/>
    <field x="3"/>
    <field x="4"/>
    <field x="5"/>
    <field x="8"/>
    <field x="10"/>
  </rowFields>
  <rowItems count="2">
    <i>
      <x/>
      <x/>
      <x/>
      <x/>
      <x/>
      <x/>
      <x/>
      <x/>
    </i>
    <i t="grand">
      <x/>
    </i>
  </rowItems>
  <colFields count="1">
    <field x="-2"/>
  </colFields>
  <colItems count="2">
    <i>
      <x/>
    </i>
    <i i="1">
      <x v="1"/>
    </i>
  </colItems>
  <pageFields count="2">
    <pageField fld="15" item="1" hier="-1"/>
    <pageField fld="14" item="1" hier="-1"/>
  </pageFields>
  <dataFields count="2">
    <dataField name="UOS" fld="6" baseField="12" baseItem="0" numFmtId="37"/>
    <dataField name="Amount" fld="7" baseField="12" baseItem="0" numFmtId="168"/>
  </dataFields>
  <formats count="43">
    <format dxfId="486">
      <pivotArea outline="0" fieldPosition="0">
        <references count="1">
          <reference field="4294967294" count="1" selected="0">
            <x v="0"/>
          </reference>
        </references>
      </pivotArea>
    </format>
    <format dxfId="485">
      <pivotArea field="12" type="button" dataOnly="0" labelOnly="1" outline="0"/>
    </format>
    <format dxfId="484">
      <pivotArea field="11" type="button" dataOnly="0" labelOnly="1" outline="0" axis="axisRow" fieldPosition="0"/>
    </format>
    <format dxfId="483">
      <pivotArea field="1" type="button" dataOnly="0" labelOnly="1" outline="0" axis="axisRow" fieldPosition="1"/>
    </format>
    <format dxfId="482">
      <pivotArea field="2" type="button" dataOnly="0" labelOnly="1" outline="0" axis="axisRow" fieldPosition="2"/>
    </format>
    <format dxfId="481">
      <pivotArea field="3" type="button" dataOnly="0" labelOnly="1" outline="0" axis="axisRow" fieldPosition="3"/>
    </format>
    <format dxfId="480">
      <pivotArea field="5" type="button" dataOnly="0" labelOnly="1" outline="0" axis="axisRow" fieldPosition="5"/>
    </format>
    <format dxfId="479">
      <pivotArea field="10" type="button" dataOnly="0" labelOnly="1" outline="0" axis="axisRow" fieldPosition="7"/>
    </format>
    <format dxfId="478">
      <pivotArea dataOnly="0" labelOnly="1" outline="0" fieldPosition="0">
        <references count="1">
          <reference field="4294967294" count="2">
            <x v="0"/>
            <x v="1"/>
          </reference>
        </references>
      </pivotArea>
    </format>
    <format dxfId="477">
      <pivotArea field="4" type="button" dataOnly="0" labelOnly="1" outline="0" axis="axisRow" fieldPosition="4"/>
    </format>
    <format dxfId="476">
      <pivotArea field="5" type="button" dataOnly="0" labelOnly="1" outline="0" axis="axisRow" fieldPosition="5"/>
    </format>
    <format dxfId="475">
      <pivotArea dataOnly="0" labelOnly="1" outline="0" fieldPosition="0">
        <references count="1">
          <reference field="10" count="0"/>
        </references>
      </pivotArea>
    </format>
    <format dxfId="474">
      <pivotArea outline="0" fieldPosition="0">
        <references count="1">
          <reference field="4294967294" count="1">
            <x v="0"/>
          </reference>
        </references>
      </pivotArea>
    </format>
    <format dxfId="473">
      <pivotArea type="all" dataOnly="0" outline="0" fieldPosition="0"/>
    </format>
    <format dxfId="472">
      <pivotArea outline="0" collapsedLevelsAreSubtotals="1" fieldPosition="0"/>
    </format>
    <format dxfId="471">
      <pivotArea dataOnly="0" labelOnly="1" outline="0" fieldPosition="0">
        <references count="1">
          <reference field="11" count="0"/>
        </references>
      </pivotArea>
    </format>
    <format dxfId="470">
      <pivotArea dataOnly="0" labelOnly="1" grandRow="1" outline="0" fieldPosition="0"/>
    </format>
    <format dxfId="469">
      <pivotArea dataOnly="0" labelOnly="1" outline="0" fieldPosition="0">
        <references count="2">
          <reference field="1" count="1">
            <x v="0"/>
          </reference>
          <reference field="11" count="1" selected="0">
            <x v="0"/>
          </reference>
        </references>
      </pivotArea>
    </format>
    <format dxfId="468">
      <pivotArea dataOnly="0" labelOnly="1" outline="0" fieldPosition="0">
        <references count="2">
          <reference field="1" count="1">
            <x v="17"/>
          </reference>
          <reference field="11" count="1" selected="0">
            <x v="9"/>
          </reference>
        </references>
      </pivotArea>
    </format>
    <format dxfId="467">
      <pivotArea dataOnly="0" labelOnly="1" outline="0" fieldPosition="0">
        <references count="3">
          <reference field="1" count="1" selected="0">
            <x v="0"/>
          </reference>
          <reference field="2" count="1">
            <x v="0"/>
          </reference>
          <reference field="11" count="1" selected="0">
            <x v="0"/>
          </reference>
        </references>
      </pivotArea>
    </format>
    <format dxfId="466">
      <pivotArea dataOnly="0" labelOnly="1" outline="0" fieldPosition="0">
        <references count="3">
          <reference field="1" count="1" selected="0">
            <x v="17"/>
          </reference>
          <reference field="2" count="1">
            <x v="11"/>
          </reference>
          <reference field="11" count="1" selected="0">
            <x v="9"/>
          </reference>
        </references>
      </pivotArea>
    </format>
    <format dxfId="465">
      <pivotArea dataOnly="0" labelOnly="1" outline="0" fieldPosition="0">
        <references count="4">
          <reference field="1" count="1" selected="0">
            <x v="0"/>
          </reference>
          <reference field="2" count="1" selected="0">
            <x v="0"/>
          </reference>
          <reference field="3" count="1">
            <x v="0"/>
          </reference>
          <reference field="11" count="1" selected="0">
            <x v="0"/>
          </reference>
        </references>
      </pivotArea>
    </format>
    <format dxfId="464">
      <pivotArea dataOnly="0" labelOnly="1" outline="0" fieldPosition="0">
        <references count="4">
          <reference field="1" count="1" selected="0">
            <x v="17"/>
          </reference>
          <reference field="2" count="1" selected="0">
            <x v="11"/>
          </reference>
          <reference field="3" count="1">
            <x v="9"/>
          </reference>
          <reference field="11" count="1" selected="0">
            <x v="9"/>
          </reference>
        </references>
      </pivotArea>
    </format>
    <format dxfId="463">
      <pivotArea dataOnly="0" labelOnly="1" outline="0" fieldPosition="0">
        <references count="5">
          <reference field="1" count="1" selected="0">
            <x v="0"/>
          </reference>
          <reference field="2" count="1" selected="0">
            <x v="0"/>
          </reference>
          <reference field="3" count="1" selected="0">
            <x v="0"/>
          </reference>
          <reference field="4" count="1">
            <x v="0"/>
          </reference>
          <reference field="11" count="1" selected="0">
            <x v="0"/>
          </reference>
        </references>
      </pivotArea>
    </format>
    <format dxfId="462">
      <pivotArea dataOnly="0" labelOnly="1" outline="0" fieldPosition="0">
        <references count="6">
          <reference field="1" count="1" selected="0">
            <x v="0"/>
          </reference>
          <reference field="2" count="1" selected="0">
            <x v="0"/>
          </reference>
          <reference field="3" count="1" selected="0">
            <x v="0"/>
          </reference>
          <reference field="4" count="1" selected="0">
            <x v="0"/>
          </reference>
          <reference field="5" count="1">
            <x v="0"/>
          </reference>
          <reference field="11" count="1" selected="0">
            <x v="0"/>
          </reference>
        </references>
      </pivotArea>
    </format>
    <format dxfId="461">
      <pivotArea dataOnly="0" labelOnly="1" outline="0" fieldPosition="0">
        <references count="7">
          <reference field="1" count="1" selected="0">
            <x v="0"/>
          </reference>
          <reference field="2" count="1" selected="0">
            <x v="0"/>
          </reference>
          <reference field="3" count="1" selected="0">
            <x v="0"/>
          </reference>
          <reference field="4" count="1" selected="0">
            <x v="0"/>
          </reference>
          <reference field="5" count="1" selected="0">
            <x v="0"/>
          </reference>
          <reference field="8" count="1">
            <x v="0"/>
          </reference>
          <reference field="11" count="1" selected="0">
            <x v="0"/>
          </reference>
        </references>
      </pivotArea>
    </format>
    <format dxfId="460">
      <pivotArea dataOnly="0" labelOnly="1" outline="0" fieldPosition="0">
        <references count="8">
          <reference field="1" count="1" selected="0">
            <x v="0"/>
          </reference>
          <reference field="2" count="1" selected="0">
            <x v="0"/>
          </reference>
          <reference field="3" count="1" selected="0">
            <x v="0"/>
          </reference>
          <reference field="4" count="1" selected="0">
            <x v="0"/>
          </reference>
          <reference field="5" count="1" selected="0">
            <x v="0"/>
          </reference>
          <reference field="8" count="1" selected="0">
            <x v="0"/>
          </reference>
          <reference field="10" count="0"/>
          <reference field="11" count="1" selected="0">
            <x v="0"/>
          </reference>
        </references>
      </pivotArea>
    </format>
    <format dxfId="459">
      <pivotArea dataOnly="0" labelOnly="1" outline="0" fieldPosition="0">
        <references count="1">
          <reference field="4294967294" count="2">
            <x v="0"/>
            <x v="1"/>
          </reference>
        </references>
      </pivotArea>
    </format>
    <format dxfId="458">
      <pivotArea type="all" dataOnly="0" outline="0" fieldPosition="0"/>
    </format>
    <format dxfId="457">
      <pivotArea outline="0" collapsedLevelsAreSubtotals="1" fieldPosition="0"/>
    </format>
    <format dxfId="456">
      <pivotArea dataOnly="0" labelOnly="1" outline="0" fieldPosition="0">
        <references count="1">
          <reference field="11" count="2">
            <x v="0"/>
            <x v="9"/>
          </reference>
        </references>
      </pivotArea>
    </format>
    <format dxfId="455">
      <pivotArea dataOnly="0" labelOnly="1" grandRow="1" outline="0" fieldPosition="0"/>
    </format>
    <format dxfId="454">
      <pivotArea dataOnly="0" labelOnly="1" outline="0" fieldPosition="0">
        <references count="2">
          <reference field="1" count="1">
            <x v="0"/>
          </reference>
          <reference field="11" count="1" selected="0">
            <x v="0"/>
          </reference>
        </references>
      </pivotArea>
    </format>
    <format dxfId="453">
      <pivotArea dataOnly="0" labelOnly="1" outline="0" fieldPosition="0">
        <references count="2">
          <reference field="1" count="1">
            <x v="17"/>
          </reference>
          <reference field="11" count="1" selected="0">
            <x v="9"/>
          </reference>
        </references>
      </pivotArea>
    </format>
    <format dxfId="452">
      <pivotArea dataOnly="0" labelOnly="1" outline="0" fieldPosition="0">
        <references count="3">
          <reference field="1" count="1" selected="0">
            <x v="0"/>
          </reference>
          <reference field="2" count="1">
            <x v="0"/>
          </reference>
          <reference field="11" count="1" selected="0">
            <x v="0"/>
          </reference>
        </references>
      </pivotArea>
    </format>
    <format dxfId="451">
      <pivotArea dataOnly="0" labelOnly="1" outline="0" fieldPosition="0">
        <references count="3">
          <reference field="1" count="1" selected="0">
            <x v="17"/>
          </reference>
          <reference field="2" count="1">
            <x v="11"/>
          </reference>
          <reference field="11" count="1" selected="0">
            <x v="9"/>
          </reference>
        </references>
      </pivotArea>
    </format>
    <format dxfId="450">
      <pivotArea dataOnly="0" labelOnly="1" outline="0" fieldPosition="0">
        <references count="4">
          <reference field="1" count="1" selected="0">
            <x v="0"/>
          </reference>
          <reference field="2" count="1" selected="0">
            <x v="0"/>
          </reference>
          <reference field="3" count="1">
            <x v="0"/>
          </reference>
          <reference field="11" count="1" selected="0">
            <x v="0"/>
          </reference>
        </references>
      </pivotArea>
    </format>
    <format dxfId="449">
      <pivotArea dataOnly="0" labelOnly="1" outline="0" fieldPosition="0">
        <references count="4">
          <reference field="1" count="1" selected="0">
            <x v="17"/>
          </reference>
          <reference field="2" count="1" selected="0">
            <x v="11"/>
          </reference>
          <reference field="3" count="1">
            <x v="9"/>
          </reference>
          <reference field="11" count="1" selected="0">
            <x v="9"/>
          </reference>
        </references>
      </pivotArea>
    </format>
    <format dxfId="448">
      <pivotArea dataOnly="0" labelOnly="1" outline="0" fieldPosition="0">
        <references count="5">
          <reference field="1" count="1" selected="0">
            <x v="0"/>
          </reference>
          <reference field="2" count="1" selected="0">
            <x v="0"/>
          </reference>
          <reference field="3" count="1" selected="0">
            <x v="0"/>
          </reference>
          <reference field="4" count="1">
            <x v="0"/>
          </reference>
          <reference field="11" count="1" selected="0">
            <x v="0"/>
          </reference>
        </references>
      </pivotArea>
    </format>
    <format dxfId="447">
      <pivotArea dataOnly="0" labelOnly="1" outline="0" fieldPosition="0">
        <references count="6">
          <reference field="1" count="1" selected="0">
            <x v="0"/>
          </reference>
          <reference field="2" count="1" selected="0">
            <x v="0"/>
          </reference>
          <reference field="3" count="1" selected="0">
            <x v="0"/>
          </reference>
          <reference field="4" count="1" selected="0">
            <x v="0"/>
          </reference>
          <reference field="5" count="1">
            <x v="0"/>
          </reference>
          <reference field="11" count="1" selected="0">
            <x v="0"/>
          </reference>
        </references>
      </pivotArea>
    </format>
    <format dxfId="446">
      <pivotArea dataOnly="0" labelOnly="1" outline="0" fieldPosition="0">
        <references count="7">
          <reference field="1" count="1" selected="0">
            <x v="0"/>
          </reference>
          <reference field="2" count="1" selected="0">
            <x v="0"/>
          </reference>
          <reference field="3" count="1" selected="0">
            <x v="0"/>
          </reference>
          <reference field="4" count="1" selected="0">
            <x v="0"/>
          </reference>
          <reference field="5" count="1" selected="0">
            <x v="0"/>
          </reference>
          <reference field="8" count="1">
            <x v="0"/>
          </reference>
          <reference field="11" count="1" selected="0">
            <x v="0"/>
          </reference>
        </references>
      </pivotArea>
    </format>
    <format dxfId="445">
      <pivotArea dataOnly="0" labelOnly="1" outline="0" fieldPosition="0">
        <references count="8">
          <reference field="1" count="1" selected="0">
            <x v="0"/>
          </reference>
          <reference field="2" count="1" selected="0">
            <x v="0"/>
          </reference>
          <reference field="3" count="1" selected="0">
            <x v="0"/>
          </reference>
          <reference field="4" count="1" selected="0">
            <x v="0"/>
          </reference>
          <reference field="5" count="1" selected="0">
            <x v="0"/>
          </reference>
          <reference field="8" count="1" selected="0">
            <x v="0"/>
          </reference>
          <reference field="10" count="1">
            <x v="0"/>
          </reference>
          <reference field="11" count="1" selected="0">
            <x v="0"/>
          </reference>
        </references>
      </pivotArea>
    </format>
    <format dxfId="444">
      <pivotArea dataOnly="0" labelOnly="1" outline="0" fieldPosition="0">
        <references count="1">
          <reference field="4294967294" count="2">
            <x v="0"/>
            <x v="1"/>
          </reference>
        </references>
      </pivotArea>
    </format>
  </formats>
  <pivotTableStyleInfo name="PivotStyleLight16" showRowHeaders="1" showColHeaders="1" showRowStripes="1"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E4881AC8-F1C9-4B08-AE01-F9D54AE28FAF}" name="PivotTable2" cacheId="0" applyNumberFormats="0" applyBorderFormats="0" applyFontFormats="0" applyPatternFormats="0" applyAlignmentFormats="0" applyWidthHeightFormats="1" dataCaption="Values" updatedVersion="8" minRefreshableVersion="3" showDrill="0" showDataTips="0" itemPrintTitles="1" createdVersion="8" indent="0" compact="0" compactData="0" multipleFieldFilters="0">
  <location ref="L14:U16" firstHeaderRow="0" firstDataRow="1" firstDataCol="8" rowPageCount="2" colPageCount="1"/>
  <pivotFields count="16">
    <pivotField compact="0" outline="0" showAll="0"/>
    <pivotField axis="axisRow" compact="0" outline="0" showAll="0" defaultSubtotal="0">
      <items count="25">
        <item x="0"/>
        <item m="1" x="7"/>
        <item m="1" x="11"/>
        <item m="1" x="14"/>
        <item m="1" x="17"/>
        <item m="1" x="3"/>
        <item m="1" x="16"/>
        <item m="1" x="24"/>
        <item m="1" x="19"/>
        <item m="1" x="12"/>
        <item m="1" x="8"/>
        <item m="1" x="10"/>
        <item m="1" x="2"/>
        <item m="1" x="5"/>
        <item m="1" x="18"/>
        <item m="1" x="15"/>
        <item m="1" x="6"/>
        <item m="1" x="21"/>
        <item m="1" x="1"/>
        <item m="1" x="22"/>
        <item m="1" x="23"/>
        <item m="1" x="4"/>
        <item m="1" x="20"/>
        <item m="1" x="9"/>
        <item m="1" x="13"/>
      </items>
      <extLst>
        <ext xmlns:x14="http://schemas.microsoft.com/office/spreadsheetml/2009/9/main" uri="{2946ED86-A175-432a-8AC1-64E0C546D7DE}">
          <x14:pivotField fillDownLabels="1"/>
        </ext>
      </extLst>
    </pivotField>
    <pivotField axis="axisRow" compact="0" outline="0" showAll="0" defaultSubtotal="0">
      <items count="12">
        <item x="0"/>
        <item m="1" x="5"/>
        <item m="1" x="7"/>
        <item m="1" x="11"/>
        <item m="1" x="3"/>
        <item m="1" x="10"/>
        <item m="1" x="9"/>
        <item m="1" x="4"/>
        <item m="1" x="2"/>
        <item m="1" x="1"/>
        <item m="1" x="6"/>
        <item m="1" x="8"/>
      </items>
      <extLst>
        <ext xmlns:x14="http://schemas.microsoft.com/office/spreadsheetml/2009/9/main" uri="{2946ED86-A175-432a-8AC1-64E0C546D7DE}">
          <x14:pivotField fillDownLabels="1"/>
        </ext>
      </extLst>
    </pivotField>
    <pivotField axis="axisRow" compact="0" outline="0" showAll="0" defaultSubtotal="0">
      <items count="11">
        <item x="0"/>
        <item m="1" x="9"/>
        <item m="1" x="5"/>
        <item m="1" x="8"/>
        <item m="1" x="4"/>
        <item m="1" x="2"/>
        <item m="1" x="1"/>
        <item m="1" x="6"/>
        <item m="1" x="7"/>
        <item m="1" x="10"/>
        <item m="1" x="3"/>
      </items>
      <extLst>
        <ext xmlns:x14="http://schemas.microsoft.com/office/spreadsheetml/2009/9/main" uri="{2946ED86-A175-432a-8AC1-64E0C546D7DE}">
          <x14:pivotField fillDownLabels="1"/>
        </ext>
      </extLst>
    </pivotField>
    <pivotField axis="axisRow" compact="0" outline="0" showAll="0" defaultSubtotal="0">
      <items count="6">
        <item x="0"/>
        <item m="1" x="3"/>
        <item m="1" x="4"/>
        <item m="1" x="5"/>
        <item m="1" x="1"/>
        <item m="1" x="2"/>
      </items>
      <extLst>
        <ext xmlns:x14="http://schemas.microsoft.com/office/spreadsheetml/2009/9/main" uri="{2946ED86-A175-432a-8AC1-64E0C546D7DE}">
          <x14:pivotField fillDownLabels="1"/>
        </ext>
      </extLst>
    </pivotField>
    <pivotField axis="axisRow" compact="0" numFmtId="14" outline="0" showAll="0" defaultSubtotal="0">
      <items count="9">
        <item x="0"/>
        <item m="1" x="8"/>
        <item m="1" x="3"/>
        <item m="1" x="4"/>
        <item m="1" x="5"/>
        <item m="1" x="7"/>
        <item m="1" x="2"/>
        <item m="1" x="6"/>
        <item m="1" x="1"/>
      </items>
      <extLst>
        <ext xmlns:x14="http://schemas.microsoft.com/office/spreadsheetml/2009/9/main" uri="{2946ED86-A175-432a-8AC1-64E0C546D7DE}">
          <x14:pivotField fillDownLabels="1"/>
        </ext>
      </extLst>
    </pivotField>
    <pivotField dataField="1" compact="0" outline="0" showAll="0"/>
    <pivotField dataField="1" compact="0" outline="0" showAll="0"/>
    <pivotField compact="0" outline="0" showAll="0"/>
    <pivotField axis="axisRow" compact="0" outline="0" showAll="0" defaultSubtotal="0">
      <items count="1">
        <item x="0"/>
      </items>
      <extLst>
        <ext xmlns:x14="http://schemas.microsoft.com/office/spreadsheetml/2009/9/main" uri="{2946ED86-A175-432a-8AC1-64E0C546D7DE}">
          <x14:pivotField fillDownLabels="1"/>
        </ext>
      </extLst>
    </pivotField>
    <pivotField axis="axisRow" compact="0" outline="0" showAll="0">
      <items count="2">
        <item x="0"/>
        <item t="default"/>
      </items>
      <extLst>
        <ext xmlns:x14="http://schemas.microsoft.com/office/spreadsheetml/2009/9/main" uri="{2946ED86-A175-432a-8AC1-64E0C546D7DE}">
          <x14:pivotField fillDownLabels="1"/>
        </ext>
      </extLst>
    </pivotField>
    <pivotField axis="axisRow" compact="0" outline="0" showAll="0" sortType="ascending" defaultSubtotal="0">
      <items count="10">
        <item x="0"/>
        <item m="1" x="7"/>
        <item m="1" x="3"/>
        <item m="1" x="8"/>
        <item m="1" x="4"/>
        <item m="1" x="2"/>
        <item m="1" x="6"/>
        <item m="1" x="1"/>
        <item m="1" x="5"/>
        <item m="1" x="9"/>
      </items>
      <extLst>
        <ext xmlns:x14="http://schemas.microsoft.com/office/spreadsheetml/2009/9/main" uri="{2946ED86-A175-432a-8AC1-64E0C546D7DE}">
          <x14:pivotField fillDownLabels="1"/>
        </ext>
      </extLst>
    </pivotField>
    <pivotField compact="0" outline="0" showAll="0" sortType="ascending" defaultSubtotal="0">
      <items count="1">
        <item x="0"/>
      </items>
    </pivotField>
    <pivotField axis="axisPage" compact="0" outline="0" showAll="0">
      <items count="3">
        <item x="1"/>
        <item x="0"/>
        <item t="default"/>
      </items>
    </pivotField>
    <pivotField compact="0" outline="0" showAll="0"/>
    <pivotField axis="axisPage" compact="0" outline="0" showAll="0">
      <items count="3">
        <item x="0"/>
        <item x="1"/>
        <item t="default"/>
      </items>
    </pivotField>
  </pivotFields>
  <rowFields count="8">
    <field x="11"/>
    <field x="1"/>
    <field x="2"/>
    <field x="3"/>
    <field x="4"/>
    <field x="5"/>
    <field x="9"/>
    <field x="10"/>
  </rowFields>
  <rowItems count="2">
    <i>
      <x/>
      <x/>
      <x/>
      <x/>
      <x/>
      <x/>
      <x/>
      <x/>
    </i>
    <i t="grand">
      <x/>
    </i>
  </rowItems>
  <colFields count="1">
    <field x="-2"/>
  </colFields>
  <colItems count="2">
    <i>
      <x/>
    </i>
    <i i="1">
      <x v="1"/>
    </i>
  </colItems>
  <pageFields count="2">
    <pageField fld="15" item="1" hier="-1"/>
    <pageField fld="13" item="0" hier="-1"/>
  </pageFields>
  <dataFields count="2">
    <dataField name="UOS" fld="6" baseField="12" baseItem="0" numFmtId="3"/>
    <dataField name="Amount" fld="7" baseField="12" baseItem="0" numFmtId="168"/>
  </dataFields>
  <formats count="57">
    <format dxfId="543">
      <pivotArea field="12" type="button" dataOnly="0" labelOnly="1" outline="0"/>
    </format>
    <format dxfId="542">
      <pivotArea field="11" type="button" dataOnly="0" labelOnly="1" outline="0" axis="axisRow" fieldPosition="0"/>
    </format>
    <format dxfId="541">
      <pivotArea field="1" type="button" dataOnly="0" labelOnly="1" outline="0" axis="axisRow" fieldPosition="1"/>
    </format>
    <format dxfId="540">
      <pivotArea field="2" type="button" dataOnly="0" labelOnly="1" outline="0" axis="axisRow" fieldPosition="2"/>
    </format>
    <format dxfId="539">
      <pivotArea field="9" type="button" dataOnly="0" labelOnly="1" outline="0" axis="axisRow" fieldPosition="6"/>
    </format>
    <format dxfId="538">
      <pivotArea field="10" type="button" dataOnly="0" labelOnly="1" outline="0" axis="axisRow" fieldPosition="7"/>
    </format>
    <format dxfId="537">
      <pivotArea dataOnly="0" labelOnly="1" grandRow="1" outline="0" fieldPosition="0"/>
    </format>
    <format dxfId="536">
      <pivotArea dataOnly="0" labelOnly="1" outline="0" fieldPosition="0">
        <references count="1">
          <reference field="9" count="0"/>
        </references>
      </pivotArea>
    </format>
    <format dxfId="535">
      <pivotArea dataOnly="0" labelOnly="1" outline="0" fieldPosition="0">
        <references count="1">
          <reference field="10" count="0"/>
        </references>
      </pivotArea>
    </format>
    <format dxfId="534">
      <pivotArea outline="0" fieldPosition="0">
        <references count="1">
          <reference field="4294967294" count="1">
            <x v="1"/>
          </reference>
        </references>
      </pivotArea>
    </format>
    <format dxfId="533">
      <pivotArea outline="0" fieldPosition="0">
        <references count="1">
          <reference field="4294967294" count="1">
            <x v="0"/>
          </reference>
        </references>
      </pivotArea>
    </format>
    <format dxfId="532">
      <pivotArea type="all" dataOnly="0" outline="0" fieldPosition="0"/>
    </format>
    <format dxfId="531">
      <pivotArea outline="0" collapsedLevelsAreSubtotals="1" fieldPosition="0"/>
    </format>
    <format dxfId="530">
      <pivotArea field="11" type="button" dataOnly="0" labelOnly="1" outline="0" axis="axisRow" fieldPosition="0"/>
    </format>
    <format dxfId="529">
      <pivotArea field="1" type="button" dataOnly="0" labelOnly="1" outline="0" axis="axisRow" fieldPosition="1"/>
    </format>
    <format dxfId="528">
      <pivotArea field="2" type="button" dataOnly="0" labelOnly="1" outline="0" axis="axisRow" fieldPosition="2"/>
    </format>
    <format dxfId="527">
      <pivotArea field="3" type="button" dataOnly="0" labelOnly="1" outline="0" axis="axisRow" fieldPosition="3"/>
    </format>
    <format dxfId="526">
      <pivotArea field="4" type="button" dataOnly="0" labelOnly="1" outline="0" axis="axisRow" fieldPosition="4"/>
    </format>
    <format dxfId="525">
      <pivotArea field="5" type="button" dataOnly="0" labelOnly="1" outline="0" axis="axisRow" fieldPosition="5"/>
    </format>
    <format dxfId="524">
      <pivotArea field="9" type="button" dataOnly="0" labelOnly="1" outline="0" axis="axisRow" fieldPosition="6"/>
    </format>
    <format dxfId="523">
      <pivotArea field="10" type="button" dataOnly="0" labelOnly="1" outline="0" axis="axisRow" fieldPosition="7"/>
    </format>
    <format dxfId="522">
      <pivotArea dataOnly="0" labelOnly="1" outline="0" fieldPosition="0">
        <references count="1">
          <reference field="11" count="0"/>
        </references>
      </pivotArea>
    </format>
    <format dxfId="521">
      <pivotArea dataOnly="0" labelOnly="1" grandRow="1" outline="0" fieldPosition="0"/>
    </format>
    <format dxfId="520">
      <pivotArea dataOnly="0" labelOnly="1" outline="0" fieldPosition="0">
        <references count="2">
          <reference field="1" count="1">
            <x v="0"/>
          </reference>
          <reference field="11" count="1" selected="0">
            <x v="0"/>
          </reference>
        </references>
      </pivotArea>
    </format>
    <format dxfId="519">
      <pivotArea dataOnly="0" labelOnly="1" outline="0" fieldPosition="0">
        <references count="2">
          <reference field="1" count="1">
            <x v="17"/>
          </reference>
          <reference field="11" count="1" selected="0">
            <x v="9"/>
          </reference>
        </references>
      </pivotArea>
    </format>
    <format dxfId="518">
      <pivotArea dataOnly="0" labelOnly="1" outline="0" fieldPosition="0">
        <references count="3">
          <reference field="1" count="1" selected="0">
            <x v="0"/>
          </reference>
          <reference field="2" count="1">
            <x v="0"/>
          </reference>
          <reference field="11" count="1" selected="0">
            <x v="0"/>
          </reference>
        </references>
      </pivotArea>
    </format>
    <format dxfId="517">
      <pivotArea dataOnly="0" labelOnly="1" outline="0" fieldPosition="0">
        <references count="3">
          <reference field="1" count="1" selected="0">
            <x v="17"/>
          </reference>
          <reference field="2" count="1">
            <x v="11"/>
          </reference>
          <reference field="11" count="1" selected="0">
            <x v="9"/>
          </reference>
        </references>
      </pivotArea>
    </format>
    <format dxfId="516">
      <pivotArea dataOnly="0" labelOnly="1" outline="0" fieldPosition="0">
        <references count="4">
          <reference field="1" count="1" selected="0">
            <x v="0"/>
          </reference>
          <reference field="2" count="1" selected="0">
            <x v="0"/>
          </reference>
          <reference field="3" count="1">
            <x v="0"/>
          </reference>
          <reference field="11" count="1" selected="0">
            <x v="0"/>
          </reference>
        </references>
      </pivotArea>
    </format>
    <format dxfId="515">
      <pivotArea dataOnly="0" labelOnly="1" outline="0" fieldPosition="0">
        <references count="4">
          <reference field="1" count="1" selected="0">
            <x v="17"/>
          </reference>
          <reference field="2" count="1" selected="0">
            <x v="11"/>
          </reference>
          <reference field="3" count="1">
            <x v="9"/>
          </reference>
          <reference field="11" count="1" selected="0">
            <x v="9"/>
          </reference>
        </references>
      </pivotArea>
    </format>
    <format dxfId="514">
      <pivotArea dataOnly="0" labelOnly="1" outline="0" fieldPosition="0">
        <references count="5">
          <reference field="1" count="1" selected="0">
            <x v="0"/>
          </reference>
          <reference field="2" count="1" selected="0">
            <x v="0"/>
          </reference>
          <reference field="3" count="1" selected="0">
            <x v="0"/>
          </reference>
          <reference field="4" count="1">
            <x v="0"/>
          </reference>
          <reference field="11" count="1" selected="0">
            <x v="0"/>
          </reference>
        </references>
      </pivotArea>
    </format>
    <format dxfId="513">
      <pivotArea dataOnly="0" labelOnly="1" outline="0" fieldPosition="0">
        <references count="6">
          <reference field="1" count="1" selected="0">
            <x v="0"/>
          </reference>
          <reference field="2" count="1" selected="0">
            <x v="0"/>
          </reference>
          <reference field="3" count="1" selected="0">
            <x v="0"/>
          </reference>
          <reference field="4" count="1" selected="0">
            <x v="0"/>
          </reference>
          <reference field="5" count="1">
            <x v="0"/>
          </reference>
          <reference field="11" count="1" selected="0">
            <x v="0"/>
          </reference>
        </references>
      </pivotArea>
    </format>
    <format dxfId="512">
      <pivotArea dataOnly="0" labelOnly="1" outline="0" fieldPosition="0">
        <references count="7">
          <reference field="1" count="1" selected="0">
            <x v="0"/>
          </reference>
          <reference field="2" count="1" selected="0">
            <x v="0"/>
          </reference>
          <reference field="3" count="1" selected="0">
            <x v="0"/>
          </reference>
          <reference field="4" count="1" selected="0">
            <x v="0"/>
          </reference>
          <reference field="5" count="1" selected="0">
            <x v="0"/>
          </reference>
          <reference field="9" count="1">
            <x v="0"/>
          </reference>
          <reference field="11" count="1" selected="0">
            <x v="0"/>
          </reference>
        </references>
      </pivotArea>
    </format>
    <format dxfId="511">
      <pivotArea dataOnly="0" labelOnly="1" outline="0" fieldPosition="0">
        <references count="8">
          <reference field="1" count="1" selected="0">
            <x v="0"/>
          </reference>
          <reference field="2" count="1" selected="0">
            <x v="0"/>
          </reference>
          <reference field="3" count="1" selected="0">
            <x v="0"/>
          </reference>
          <reference field="4" count="1" selected="0">
            <x v="0"/>
          </reference>
          <reference field="5" count="1" selected="0">
            <x v="0"/>
          </reference>
          <reference field="9" count="1" selected="0">
            <x v="0"/>
          </reference>
          <reference field="10" count="0"/>
          <reference field="11" count="1" selected="0">
            <x v="0"/>
          </reference>
        </references>
      </pivotArea>
    </format>
    <format dxfId="510">
      <pivotArea dataOnly="0" labelOnly="1" outline="0" fieldPosition="0">
        <references count="1">
          <reference field="4294967294" count="2">
            <x v="0"/>
            <x v="1"/>
          </reference>
        </references>
      </pivotArea>
    </format>
    <format dxfId="509">
      <pivotArea type="all" dataOnly="0" outline="0" fieldPosition="0"/>
    </format>
    <format dxfId="508">
      <pivotArea outline="0" collapsedLevelsAreSubtotals="1" fieldPosition="0"/>
    </format>
    <format dxfId="507">
      <pivotArea field="11" type="button" dataOnly="0" labelOnly="1" outline="0" axis="axisRow" fieldPosition="0"/>
    </format>
    <format dxfId="506">
      <pivotArea field="1" type="button" dataOnly="0" labelOnly="1" outline="0" axis="axisRow" fieldPosition="1"/>
    </format>
    <format dxfId="505">
      <pivotArea field="2" type="button" dataOnly="0" labelOnly="1" outline="0" axis="axisRow" fieldPosition="2"/>
    </format>
    <format dxfId="504">
      <pivotArea field="3" type="button" dataOnly="0" labelOnly="1" outline="0" axis="axisRow" fieldPosition="3"/>
    </format>
    <format dxfId="503">
      <pivotArea field="4" type="button" dataOnly="0" labelOnly="1" outline="0" axis="axisRow" fieldPosition="4"/>
    </format>
    <format dxfId="502">
      <pivotArea field="5" type="button" dataOnly="0" labelOnly="1" outline="0" axis="axisRow" fieldPosition="5"/>
    </format>
    <format dxfId="501">
      <pivotArea field="9" type="button" dataOnly="0" labelOnly="1" outline="0" axis="axisRow" fieldPosition="6"/>
    </format>
    <format dxfId="500">
      <pivotArea field="10" type="button" dataOnly="0" labelOnly="1" outline="0" axis="axisRow" fieldPosition="7"/>
    </format>
    <format dxfId="499">
      <pivotArea dataOnly="0" labelOnly="1" outline="0" fieldPosition="0">
        <references count="1">
          <reference field="11" count="2">
            <x v="0"/>
            <x v="9"/>
          </reference>
        </references>
      </pivotArea>
    </format>
    <format dxfId="498">
      <pivotArea dataOnly="0" labelOnly="1" grandRow="1" outline="0" fieldPosition="0"/>
    </format>
    <format dxfId="497">
      <pivotArea dataOnly="0" labelOnly="1" outline="0" fieldPosition="0">
        <references count="2">
          <reference field="1" count="1">
            <x v="0"/>
          </reference>
          <reference field="11" count="1" selected="0">
            <x v="0"/>
          </reference>
        </references>
      </pivotArea>
    </format>
    <format dxfId="496">
      <pivotArea dataOnly="0" labelOnly="1" outline="0" fieldPosition="0">
        <references count="2">
          <reference field="1" count="1">
            <x v="17"/>
          </reference>
          <reference field="11" count="1" selected="0">
            <x v="9"/>
          </reference>
        </references>
      </pivotArea>
    </format>
    <format dxfId="495">
      <pivotArea dataOnly="0" labelOnly="1" outline="0" fieldPosition="0">
        <references count="3">
          <reference field="1" count="1" selected="0">
            <x v="0"/>
          </reference>
          <reference field="2" count="1">
            <x v="0"/>
          </reference>
          <reference field="11" count="1" selected="0">
            <x v="0"/>
          </reference>
        </references>
      </pivotArea>
    </format>
    <format dxfId="494">
      <pivotArea dataOnly="0" labelOnly="1" outline="0" fieldPosition="0">
        <references count="3">
          <reference field="1" count="1" selected="0">
            <x v="17"/>
          </reference>
          <reference field="2" count="1">
            <x v="11"/>
          </reference>
          <reference field="11" count="1" selected="0">
            <x v="9"/>
          </reference>
        </references>
      </pivotArea>
    </format>
    <format dxfId="493">
      <pivotArea dataOnly="0" labelOnly="1" outline="0" fieldPosition="0">
        <references count="4">
          <reference field="1" count="1" selected="0">
            <x v="0"/>
          </reference>
          <reference field="2" count="1" selected="0">
            <x v="0"/>
          </reference>
          <reference field="3" count="1">
            <x v="0"/>
          </reference>
          <reference field="11" count="1" selected="0">
            <x v="0"/>
          </reference>
        </references>
      </pivotArea>
    </format>
    <format dxfId="492">
      <pivotArea dataOnly="0" labelOnly="1" outline="0" fieldPosition="0">
        <references count="4">
          <reference field="1" count="1" selected="0">
            <x v="17"/>
          </reference>
          <reference field="2" count="1" selected="0">
            <x v="11"/>
          </reference>
          <reference field="3" count="1">
            <x v="9"/>
          </reference>
          <reference field="11" count="1" selected="0">
            <x v="9"/>
          </reference>
        </references>
      </pivotArea>
    </format>
    <format dxfId="491">
      <pivotArea dataOnly="0" labelOnly="1" outline="0" fieldPosition="0">
        <references count="5">
          <reference field="1" count="1" selected="0">
            <x v="0"/>
          </reference>
          <reference field="2" count="1" selected="0">
            <x v="0"/>
          </reference>
          <reference field="3" count="1" selected="0">
            <x v="0"/>
          </reference>
          <reference field="4" count="1">
            <x v="0"/>
          </reference>
          <reference field="11" count="1" selected="0">
            <x v="0"/>
          </reference>
        </references>
      </pivotArea>
    </format>
    <format dxfId="490">
      <pivotArea dataOnly="0" labelOnly="1" outline="0" fieldPosition="0">
        <references count="6">
          <reference field="1" count="1" selected="0">
            <x v="0"/>
          </reference>
          <reference field="2" count="1" selected="0">
            <x v="0"/>
          </reference>
          <reference field="3" count="1" selected="0">
            <x v="0"/>
          </reference>
          <reference field="4" count="1" selected="0">
            <x v="0"/>
          </reference>
          <reference field="5" count="1">
            <x v="0"/>
          </reference>
          <reference field="11" count="1" selected="0">
            <x v="0"/>
          </reference>
        </references>
      </pivotArea>
    </format>
    <format dxfId="489">
      <pivotArea dataOnly="0" labelOnly="1" outline="0" fieldPosition="0">
        <references count="7">
          <reference field="1" count="1" selected="0">
            <x v="0"/>
          </reference>
          <reference field="2" count="1" selected="0">
            <x v="0"/>
          </reference>
          <reference field="3" count="1" selected="0">
            <x v="0"/>
          </reference>
          <reference field="4" count="1" selected="0">
            <x v="0"/>
          </reference>
          <reference field="5" count="1" selected="0">
            <x v="0"/>
          </reference>
          <reference field="9" count="1">
            <x v="0"/>
          </reference>
          <reference field="11" count="1" selected="0">
            <x v="0"/>
          </reference>
        </references>
      </pivotArea>
    </format>
    <format dxfId="488">
      <pivotArea dataOnly="0" labelOnly="1" outline="0" fieldPosition="0">
        <references count="8">
          <reference field="1" count="1" selected="0">
            <x v="0"/>
          </reference>
          <reference field="2" count="1" selected="0">
            <x v="0"/>
          </reference>
          <reference field="3" count="1" selected="0">
            <x v="0"/>
          </reference>
          <reference field="4" count="1" selected="0">
            <x v="0"/>
          </reference>
          <reference field="5" count="1" selected="0">
            <x v="0"/>
          </reference>
          <reference field="9" count="1" selected="0">
            <x v="0"/>
          </reference>
          <reference field="10" count="1">
            <x v="0"/>
          </reference>
          <reference field="11" count="1" selected="0">
            <x v="0"/>
          </reference>
        </references>
      </pivotArea>
    </format>
    <format dxfId="487">
      <pivotArea dataOnly="0" labelOnly="1" outline="0" fieldPosition="0">
        <references count="1">
          <reference field="4294967294" count="2">
            <x v="0"/>
            <x v="1"/>
          </reference>
        </references>
      </pivotArea>
    </format>
  </formats>
  <pivotTableStyleInfo name="PivotStyleLight16" showRowHeaders="1" showColHeaders="1" showRowStripes="1"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88712C7-E813-4B0B-A669-06CD89294572}" name="RECORDS" displayName="RECORDS" ref="B10:G30" totalsRowShown="0" headerRowDxfId="555" dataDxfId="553" headerRowBorderDxfId="554" tableBorderDxfId="552" totalsRowBorderDxfId="551">
  <autoFilter ref="B10:G30" xr:uid="{C88712C7-E813-4B0B-A669-06CD89294572}">
    <filterColumn colId="0" hiddenButton="1"/>
    <filterColumn colId="1" hiddenButton="1"/>
    <filterColumn colId="2" hiddenButton="1"/>
    <filterColumn colId="3" hiddenButton="1"/>
    <filterColumn colId="4" hiddenButton="1"/>
    <filterColumn colId="5" hiddenButton="1"/>
  </autoFilter>
  <tableColumns count="6">
    <tableColumn id="7" xr3:uid="{931D046D-BDC8-4613-A134-542FDD6D5415}" name="Tab" dataDxfId="550"/>
    <tableColumn id="1" xr3:uid="{94D10909-679A-4630-BDCA-88A5A7D927EF}" name="Medical Record # *" dataDxfId="549"/>
    <tableColumn id="6" xr3:uid="{AFB9FCED-5870-499A-9A37-52AFB1050CC7}" name="DOB" dataDxfId="548"/>
    <tableColumn id="8" xr3:uid="{7C89058F-3CA8-470C-833F-39462E3B86CD}" name="Insurance" dataDxfId="547"/>
    <tableColumn id="2" xr3:uid="{C91FDEE4-7854-4A24-B753-FAC145E5D2BC}" name="# of Services to be Reviewed" dataDxfId="546"/>
    <tableColumn id="5" xr3:uid="{57C43C47-6A25-4310-92C9-D82F48CC38B9}" name="Reviewer" dataDxfId="545"/>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222CB03B-21C5-4B02-B678-25437E896D67}" name="CORRECTIONCODES" displayName="CORRECTIONCODES" ref="A3:D12" totalsRowShown="0" headerRowDxfId="443" dataDxfId="442">
  <autoFilter ref="A3:D12" xr:uid="{222CB03B-21C5-4B02-B678-25437E896D67}"/>
  <tableColumns count="4">
    <tableColumn id="1" xr3:uid="{1DA11BFE-F84D-4767-B950-00DADF89BABF}" name="Code" dataDxfId="441"/>
    <tableColumn id="3" xr3:uid="{5C65D2E8-C638-43D6-AF6D-A816BD250103}" name="Type" dataDxfId="440"/>
    <tableColumn id="2" xr3:uid="{6F57EDFA-095A-4F74-845D-B7638DE36BC8}" name="Description" dataDxfId="439"/>
    <tableColumn id="4" xr3:uid="{976A045B-DEE4-4BF1-A816-BEE2D539F521}" name="Full" dataDxfId="438">
      <calculatedColumnFormula>CORRECTIONCODES[[#This Row],[Description]]</calculatedColumnFormula>
    </tableColumn>
  </tableColumns>
  <tableStyleInfo name="TableStyleLight5"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D65DFF-5C52-4D79-81EA-9B070755B9FC}" name="DISALLOWANCE" displayName="DISALLOWANCE" ref="A16:D29" totalsRowShown="0" headerRowDxfId="437" dataDxfId="436">
  <autoFilter ref="A16:D29" xr:uid="{00D65DFF-5C52-4D79-81EA-9B070755B9FC}"/>
  <tableColumns count="4">
    <tableColumn id="1" xr3:uid="{D2CA796F-2BC6-463E-8519-A49C1783EFB2}" name="Req#" dataDxfId="435"/>
    <tableColumn id="2" xr3:uid="{84BAC82D-6C73-460C-8734-45CF380644B0}" name="Section" dataDxfId="434"/>
    <tableColumn id="3" xr3:uid="{2A9F399D-4CE2-47A4-934F-1A5767BAFE0D}" name="Description" dataDxfId="433"/>
    <tableColumn id="4" xr3:uid="{4E59E54D-8F57-496B-8FD8-316BAD64DD35}" name="Full" dataDxfId="432">
      <calculatedColumnFormula>_xlfn.CONCAT(DISALLOWANCE[[#This Row],[Req'#]]," - ",DISALLOWANCE[[#This Row],[Section]],": ",DISALLOWANCE[[#This Row],[Description]])</calculatedColumnFormula>
    </tableColumn>
  </tableColumns>
  <tableStyleInfo name="TableStyleLight5"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DAB73D5C-0798-4927-8F53-A4472C9DCD68}" name="Services_1" displayName="Services_1" ref="R8:AA38" totalsRowShown="0" headerRowDxfId="427" dataDxfId="426" tableBorderDxfId="425">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92EE3CC8-EF45-4F78-B991-A86FEC3142FF}" name=" Service #" dataDxfId="424" dataCellStyle="Normal 2"/>
    <tableColumn id="1" xr3:uid="{FE7B815D-9687-40FE-9362-2F62F540D075}" name="Provider ID" dataDxfId="423" dataCellStyle="Normal 2"/>
    <tableColumn id="2" xr3:uid="{B7F8F66F-A61B-40AA-9443-61A718CED7D4}" name="Service Code" dataDxfId="422" dataCellStyle="Normal 2"/>
    <tableColumn id="3" xr3:uid="{B5AC8F49-D656-4131-A7C5-19112C786617}" name="Service Type" dataDxfId="421" dataCellStyle="Normal 2"/>
    <tableColumn id="4" xr3:uid="{781A7F9A-FE63-4517-9E17-3A2DEF8660C6}" name="Service Date" dataDxfId="420" dataCellStyle="Normal 2"/>
    <tableColumn id="5" xr3:uid="{5FFFDED0-5FF0-4972-8505-06DF192A6811}" name="Service Units" dataDxfId="419" dataCellStyle="Normal 2"/>
    <tableColumn id="7" xr3:uid="{D78113CB-50EC-400F-B916-85D05065002D}" name="$ Claimed" dataDxfId="418" dataCellStyle="Normal 2"/>
    <tableColumn id="9" xr3:uid="{D0F663B5-1219-43F4-9137-A680134EDB2B}" name="Reason for Correction" dataDxfId="417" dataCellStyle="Currency"/>
    <tableColumn id="12" xr3:uid="{F7C685F2-D152-45C8-825D-872CE14612FD}" name="Disallowed Requirement #" dataDxfId="416" dataCellStyle="Normal 2"/>
    <tableColumn id="11" xr3:uid="{A6C026EF-7A1F-4082-9FF1-9F141620B983}" name="Comments" dataDxfId="415" dataCellStyle="Normal 2"/>
  </tableColumns>
  <tableStyleInfo name="TableStyleMedium1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4F921B6-0987-4428-B52D-A8B8E7A0513D}" name="Services_2" displayName="Services_2" ref="R8:AA38" totalsRowShown="0" headerRowDxfId="406" dataDxfId="405" tableBorderDxfId="404">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5CCD2DF4-7CB8-451E-8EA4-BE7DC3743995}" name=" Service #" dataDxfId="403" dataCellStyle="Normal 2"/>
    <tableColumn id="1" xr3:uid="{96B4D22A-B098-4778-9B55-CB144E72F4DA}" name="Provider ID" dataDxfId="402" dataCellStyle="Normal 2"/>
    <tableColumn id="2" xr3:uid="{D3837A4F-A867-4385-A9FC-B03415501054}" name="Service Code" dataDxfId="401" dataCellStyle="Normal 2"/>
    <tableColumn id="3" xr3:uid="{6AEE2505-935A-49B9-8621-CC68F96F5B85}" name="Service Type" dataDxfId="400" dataCellStyle="Normal 2"/>
    <tableColumn id="4" xr3:uid="{279BFB93-9A08-4EDF-A653-588AC7AC6426}" name="Service Date" dataDxfId="399" dataCellStyle="Normal 2"/>
    <tableColumn id="5" xr3:uid="{4AF5C666-C47E-411F-BBE9-35C0B710E1F3}" name="Service Units" dataDxfId="398" dataCellStyle="Normal 2"/>
    <tableColumn id="7" xr3:uid="{5AA5270E-2B23-443F-ABCC-E634B9CC4EB3}" name="$ Claimed" dataDxfId="397" dataCellStyle="Normal 2"/>
    <tableColumn id="9" xr3:uid="{FC6B7B74-6A4D-4D61-A15A-4334215495FC}" name="Reason for Correction" dataDxfId="396" dataCellStyle="Currency"/>
    <tableColumn id="12" xr3:uid="{1A6A6A17-EDB9-422A-AADF-7D229A7ACC41}" name="Disallowed Requirement #" dataDxfId="395" dataCellStyle="Normal 2"/>
    <tableColumn id="11" xr3:uid="{15B6FC0E-FACB-44D5-9661-F0B43854B46F}" name="Comments" dataDxfId="394" dataCellStyle="Normal 2"/>
  </tableColumns>
  <tableStyleInfo name="TableStyleMedium1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7199A11-9BC5-49F6-AC4A-D37D08B55ED6}" name="Services_3" displayName="Services_3" ref="R8:AA38" totalsRowShown="0" headerRowDxfId="384" dataDxfId="383" tableBorderDxfId="382">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B19E3B20-8C1B-45BA-BC58-C6D79DB0E7CA}" name=" Service #" dataDxfId="381" dataCellStyle="Normal 2"/>
    <tableColumn id="1" xr3:uid="{52AB15FD-AEF1-4C77-BB01-AC3B4891EFE7}" name="Provider ID" dataDxfId="380" dataCellStyle="Normal 2"/>
    <tableColumn id="2" xr3:uid="{06BD42C8-B1F2-4013-999D-D9F550ABA8FB}" name="Service Code" dataDxfId="379" dataCellStyle="Normal 2"/>
    <tableColumn id="3" xr3:uid="{BFFAF30B-DF3B-4F37-97CC-665FE2D23474}" name="Service Type" dataDxfId="378" dataCellStyle="Normal 2"/>
    <tableColumn id="4" xr3:uid="{8046C985-1130-4C7F-B5D7-1EDF73B007D7}" name="Service Date" dataDxfId="377" dataCellStyle="Normal 2"/>
    <tableColumn id="5" xr3:uid="{1EE9AC65-614F-4161-BC17-5ED1B2A73F01}" name="Service Units" dataDxfId="376" dataCellStyle="Normal 2"/>
    <tableColumn id="7" xr3:uid="{05B9B828-6DD4-47B2-A67D-211CDDE2562E}" name="$ Claimed" dataDxfId="375" dataCellStyle="Normal 2"/>
    <tableColumn id="9" xr3:uid="{C7A13EE1-7947-4084-B16A-C1B546CDB059}" name="Reason for Correction" dataDxfId="374" dataCellStyle="Currency"/>
    <tableColumn id="12" xr3:uid="{2753170B-1B7D-46E7-890B-8A8A4BEB55C0}" name="Disallowed Requirement #" dataDxfId="373" dataCellStyle="Normal 2"/>
    <tableColumn id="11" xr3:uid="{EE856CAC-D0B5-447E-9633-6F7085D8816E}" name="Comments" dataDxfId="372" dataCellStyle="Normal 2"/>
  </tableColumns>
  <tableStyleInfo name="TableStyleMedium1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C6E7A178-1C00-4E86-9BC2-A52A57485ECB}" name="Services_4" displayName="Services_4" ref="R8:AA38" totalsRowShown="0" headerRowDxfId="363" dataDxfId="362" tableBorderDxfId="361">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8992DF09-9071-4853-BF58-C1EEE97A2F65}" name=" Service #" dataDxfId="360" dataCellStyle="Normal 2"/>
    <tableColumn id="1" xr3:uid="{E5EA2EB8-D080-441D-B7FE-A921F8C5BB83}" name="Provider ID" dataDxfId="359" dataCellStyle="Normal 2"/>
    <tableColumn id="2" xr3:uid="{30D76BFC-303D-47F3-9702-B9E43075ED3F}" name="Service Code" dataDxfId="358" dataCellStyle="Normal 2"/>
    <tableColumn id="3" xr3:uid="{F85E56F6-518A-4DD8-9D82-865AADE5B9AA}" name="Service Type" dataDxfId="357" dataCellStyle="Normal 2"/>
    <tableColumn id="4" xr3:uid="{12CFA10A-C637-416B-AFF0-BAE246CE4798}" name="Service Date" dataDxfId="356" dataCellStyle="Normal 2"/>
    <tableColumn id="5" xr3:uid="{2D9D894C-F9B0-4477-8145-FBA2F4B8C93E}" name="Service Units" dataDxfId="355" dataCellStyle="Normal 2"/>
    <tableColumn id="7" xr3:uid="{01E90D6C-E2D3-43E7-B865-7AAE84F0DB7E}" name="$ Claimed" dataDxfId="354" dataCellStyle="Normal 2"/>
    <tableColumn id="9" xr3:uid="{08FCE22F-3065-4907-AD4A-39F510E37288}" name="Reason for Correction" dataDxfId="353" dataCellStyle="Currency"/>
    <tableColumn id="12" xr3:uid="{7EF766A0-23A2-4786-98DD-D88E808CBB54}" name="Disallowed Requirement #" dataDxfId="352" dataCellStyle="Normal 2"/>
    <tableColumn id="11" xr3:uid="{E7D7D751-BFB5-4928-BA22-406796F397A1}" name="Comments" dataDxfId="351" dataCellStyle="Normal 2"/>
  </tableColumns>
  <tableStyleInfo name="TableStyleMedium1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5165481-2855-4C9B-A450-8B44AC6F5F43}" name="Services_5" displayName="Services_5" ref="R8:AA38" totalsRowShown="0" headerRowDxfId="342" dataDxfId="341" tableBorderDxfId="340">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71262D5C-D14D-47E4-85FF-6B832161C03F}" name=" Service #" dataDxfId="339" dataCellStyle="Normal 2"/>
    <tableColumn id="1" xr3:uid="{1B2145EE-D08B-4E50-B861-B8BDC7B58E24}" name="Provider ID" dataDxfId="338" dataCellStyle="Normal 2"/>
    <tableColumn id="2" xr3:uid="{3C09F1F0-E73A-48A9-9A7C-AF3D122E45E4}" name="Service Code" dataDxfId="337" dataCellStyle="Normal 2"/>
    <tableColumn id="3" xr3:uid="{511E35C9-8A82-4750-9A4E-79B4FD1F407B}" name="Service Type" dataDxfId="336" dataCellStyle="Normal 2"/>
    <tableColumn id="4" xr3:uid="{7B8FDBB5-1DA3-4B82-AC55-877FA6D4E1FE}" name="Service Date" dataDxfId="335" dataCellStyle="Normal 2"/>
    <tableColumn id="5" xr3:uid="{F514AF23-3350-4D1D-B849-77CAFC8DD95B}" name="Service Units" dataDxfId="334" dataCellStyle="Normal 2"/>
    <tableColumn id="7" xr3:uid="{776A8820-1C25-487C-91D1-F7C4076DE13F}" name="$ Claimed" dataDxfId="333" dataCellStyle="Normal 2"/>
    <tableColumn id="9" xr3:uid="{C4023DC8-EB33-4508-92D4-88DE8F3521DA}" name="Reason for Correction" dataDxfId="332" dataCellStyle="Currency"/>
    <tableColumn id="12" xr3:uid="{B3848CE2-9C1C-4294-9D01-F411FF5AF3C0}" name="Disallowed Requirement #" dataDxfId="331" dataCellStyle="Normal 2"/>
    <tableColumn id="11" xr3:uid="{5B9B4A88-9C90-46DC-81FC-F8CA853C0B47}" name="Comments" dataDxfId="330" dataCellStyle="Normal 2"/>
  </tableColumns>
  <tableStyleInfo name="TableStyleMedium1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57AFC849-49A5-4706-990C-64DDDD63D945}" name="Services_6" displayName="Services_6" ref="R8:AA38" totalsRowShown="0" headerRowDxfId="320" dataDxfId="319" tableBorderDxfId="318">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79A9F941-E279-45FC-9120-04F05973D90D}" name=" Service #" dataDxfId="317" dataCellStyle="Normal 2"/>
    <tableColumn id="1" xr3:uid="{3E27A797-D702-4BF0-9A3F-69CE1751D0CF}" name="Provider ID" dataDxfId="316" dataCellStyle="Normal 2"/>
    <tableColumn id="2" xr3:uid="{B26025A8-CEF6-4490-B03A-2C289824402B}" name="Service Code" dataDxfId="315" dataCellStyle="Normal 2"/>
    <tableColumn id="3" xr3:uid="{486F8A74-5D60-4FC0-9BBF-FA360B40E1A4}" name="Service Type" dataDxfId="314" dataCellStyle="Normal 2"/>
    <tableColumn id="4" xr3:uid="{B5A89B84-93E1-4B21-981C-C56EB4D32885}" name="Service Date" dataDxfId="313" dataCellStyle="Normal 2"/>
    <tableColumn id="5" xr3:uid="{4E087B95-E3AA-4D4E-9E1E-5D0A435DF063}" name="Service Units" dataDxfId="312" dataCellStyle="Normal 2"/>
    <tableColumn id="7" xr3:uid="{27DA264C-9E76-426A-A52D-443EBC9A169F}" name="$ Claimed" dataDxfId="311" dataCellStyle="Normal 2"/>
    <tableColumn id="9" xr3:uid="{0658D081-86C2-4570-947C-3990BDE8EA20}" name="Reason for Correction" dataDxfId="310" dataCellStyle="Currency"/>
    <tableColumn id="12" xr3:uid="{C52C0B81-8BF6-4085-BA97-9BC4FB660FD4}" name="Disallowed Requirement #" dataDxfId="309" dataCellStyle="Normal 2"/>
    <tableColumn id="11" xr3:uid="{85FE7F59-3F1F-4387-9A6A-E61185D878C0}" name="Comments" dataDxfId="308" dataCellStyle="Normal 2"/>
  </tableColumns>
  <tableStyleInfo name="TableStyleMedium1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85F6BB32-F9ED-4CCC-8F62-63A1F9188533}" name="Services_7" displayName="Services_7" ref="R8:AA38" totalsRowShown="0" headerRowDxfId="298" dataDxfId="297" tableBorderDxfId="296">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A771B67D-5F99-4B61-8126-A4CD55E39CF2}" name=" Service #" dataDxfId="295" dataCellStyle="Normal 2"/>
    <tableColumn id="1" xr3:uid="{63CB5EC3-3809-4285-AD0C-F17C0707A86E}" name="Provider ID" dataDxfId="294" dataCellStyle="Normal 2"/>
    <tableColumn id="2" xr3:uid="{D58B9BA5-1435-4F72-96B5-BFD2A1D7B0EF}" name="Service Code" dataDxfId="293" dataCellStyle="Normal 2"/>
    <tableColumn id="3" xr3:uid="{9E27BB40-1142-40D0-8274-B70733251830}" name="Service Type" dataDxfId="292" dataCellStyle="Normal 2"/>
    <tableColumn id="4" xr3:uid="{A2945F8F-3C68-4F9D-9B30-D294DF4F5BDF}" name="Service Date" dataDxfId="291" dataCellStyle="Normal 2"/>
    <tableColumn id="5" xr3:uid="{7AB091F2-99BC-4CDF-A2FD-AB65526BE4D7}" name="Service Units" dataDxfId="290" dataCellStyle="Normal 2"/>
    <tableColumn id="7" xr3:uid="{E2018B62-27C0-4FF6-B31C-8D9EF85C468E}" name="$ Claimed" dataDxfId="289" dataCellStyle="Normal 2"/>
    <tableColumn id="9" xr3:uid="{145B2B9E-A9EB-4BE0-A171-C37308DC4414}" name="Reason for Correction" dataDxfId="288" dataCellStyle="Currency"/>
    <tableColumn id="12" xr3:uid="{61DB13B6-6389-472A-A518-E036F22D414E}" name="Disallowed Requirement #" dataDxfId="287" dataCellStyle="Normal 2"/>
    <tableColumn id="11" xr3:uid="{5C69F1C2-C627-4B6D-B1B1-B4CF728EAB98}" name="Comments" dataDxfId="286" dataCellStyle="Normal 2"/>
  </tableColumns>
  <tableStyleInfo name="TableStyleMedium1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AB467CC5-EA0D-4AFD-A116-B76EA1B3E142}" name="Services_8" displayName="Services_8" ref="R8:AA38" totalsRowShown="0" headerRowDxfId="276" dataDxfId="275" tableBorderDxfId="274">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A2381422-4B43-47EC-87A8-F8CCD21D1AB5}" name=" Service #" dataDxfId="273" dataCellStyle="Normal 2"/>
    <tableColumn id="1" xr3:uid="{4E4BB9FD-27CE-4552-8751-B3D164AD0F75}" name="Provider ID" dataDxfId="272" dataCellStyle="Normal 2"/>
    <tableColumn id="2" xr3:uid="{523F373C-B891-4939-808C-887446CACBC7}" name="Service Code" dataDxfId="271" dataCellStyle="Normal 2"/>
    <tableColumn id="3" xr3:uid="{BD2374F7-0F74-4DE3-B9AB-C398073A748B}" name="Service Type" dataDxfId="270" dataCellStyle="Normal 2"/>
    <tableColumn id="4" xr3:uid="{9821E54B-4C22-4BD3-BFAC-FFEA584AE27A}" name="Service Date" dataDxfId="269" dataCellStyle="Normal 2"/>
    <tableColumn id="5" xr3:uid="{A4C9B3C5-07F9-4CD4-BAD2-FEDE44108031}" name="Service Units" dataDxfId="268" dataCellStyle="Normal 2"/>
    <tableColumn id="7" xr3:uid="{78E8C04C-8F92-4E7C-A5E1-8784D0847BD0}" name="$ Claimed" dataDxfId="267" dataCellStyle="Normal 2"/>
    <tableColumn id="9" xr3:uid="{E3B510D3-1063-4E84-AFBC-AE823605AE83}" name="Reason for Correction" dataDxfId="266" dataCellStyle="Currency"/>
    <tableColumn id="12" xr3:uid="{5EC2B9F5-ADBB-4FFF-8A41-001EAC0B7F2A}" name="Disallowed Requirement #" dataDxfId="265" dataCellStyle="Normal 2"/>
    <tableColumn id="11" xr3:uid="{12420152-D6FB-4BE5-BF41-3243A6B4BE93}" name="Comments" dataDxfId="264" dataCellStyle="Normal 2"/>
  </tableColumns>
  <tableStyleInfo name="TableStyleMedium1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7DDEFFE2-B4CF-4317-8E5A-F9F430FD0250}" name="Services_9" displayName="Services_9" ref="R8:AA38" totalsRowShown="0" headerRowDxfId="254" dataDxfId="253" tableBorderDxfId="252">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81491A0F-B699-463C-BE66-2273E9C49123}" name=" Service #" dataDxfId="251" dataCellStyle="Normal 2"/>
    <tableColumn id="1" xr3:uid="{57CE3B88-E58F-4136-AD97-B7C22FDC56DA}" name="Provider ID" dataDxfId="250" dataCellStyle="Normal 2"/>
    <tableColumn id="2" xr3:uid="{3BE95D07-3F76-49BE-B747-0DFB625AE89D}" name="Service Code" dataDxfId="249" dataCellStyle="Normal 2"/>
    <tableColumn id="3" xr3:uid="{C80D26BE-321A-49FD-91E2-46D0D1BDDB1D}" name="Service Type" dataDxfId="248" dataCellStyle="Normal 2"/>
    <tableColumn id="4" xr3:uid="{D6A446F1-706F-4A6C-8203-92734C76DEF3}" name="Service Date" dataDxfId="247" dataCellStyle="Normal 2"/>
    <tableColumn id="5" xr3:uid="{0AFDBBBF-FAA0-41D5-B772-50C375F968FE}" name="Service Units" dataDxfId="246" dataCellStyle="Normal 2"/>
    <tableColumn id="7" xr3:uid="{DF77E576-60F6-40CF-A15B-EF7B10334838}" name="$ Claimed" dataDxfId="245" dataCellStyle="Normal 2"/>
    <tableColumn id="9" xr3:uid="{0BE429FB-FC13-4236-B970-51D5CB167C2C}" name="Reason for Correction" dataDxfId="244" dataCellStyle="Currency"/>
    <tableColumn id="12" xr3:uid="{6A336648-DFC9-4F8A-AF84-47217697DA88}" name="Disallowed Requirement #" dataDxfId="243" dataCellStyle="Normal 2"/>
    <tableColumn id="11" xr3:uid="{06D0A4F4-8870-477B-BCEF-2F881E4E17BC}" name="Comments" dataDxfId="242" dataCellStyle="Normal 2"/>
  </tableColumns>
  <tableStyleInfo name="TableStyleMedium1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24C3DDAA-6A66-4A1B-8626-535C8CB0E22D}" name="Services_10" displayName="Services_10" ref="R8:AA38" totalsRowShown="0" headerRowDxfId="232" dataDxfId="231" tableBorderDxfId="230">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03FEE3BF-5566-4521-8340-CBFFC5B83A52}" name=" Service #" dataDxfId="229" dataCellStyle="Normal 2"/>
    <tableColumn id="1" xr3:uid="{1F3076C1-2940-428B-B796-C72BE9568258}" name="Provider ID" dataDxfId="228" dataCellStyle="Normal 2"/>
    <tableColumn id="2" xr3:uid="{D4973DE5-93D5-486F-BBA9-9B2BC6A3E8E2}" name="Service Code" dataDxfId="227" dataCellStyle="Normal 2"/>
    <tableColumn id="3" xr3:uid="{A162CBB8-5743-4D44-8DAE-ED5EE7616A6A}" name="Service Type" dataDxfId="226" dataCellStyle="Normal 2"/>
    <tableColumn id="4" xr3:uid="{6A17BA64-4EDF-4053-AD91-C3125D692C11}" name="Service Date" dataDxfId="225" dataCellStyle="Normal 2"/>
    <tableColumn id="5" xr3:uid="{D0133283-4F77-4D6A-853A-E950244A6F32}" name="Service Units" dataDxfId="224" dataCellStyle="Normal 2"/>
    <tableColumn id="7" xr3:uid="{40499BB4-636B-4713-8778-7854019D44C4}" name="$ Claimed" dataDxfId="223" dataCellStyle="Normal 2"/>
    <tableColumn id="9" xr3:uid="{EFD1C114-EFEB-4503-8657-BF888AA34A95}" name="Reason for Correction" dataDxfId="222" dataCellStyle="Currency"/>
    <tableColumn id="12" xr3:uid="{BD69B4D2-C10E-4C93-BBE3-1C3BD107CDF4}" name="Disallowed Requirement #" dataDxfId="221" dataCellStyle="Normal 2"/>
    <tableColumn id="11" xr3:uid="{D6B9029A-A0CE-4DE1-AE7C-5D02A896487E}" name="Comments" dataDxfId="220" dataCellStyle="Normal 2"/>
  </tableColumns>
  <tableStyleInfo name="TableStyleMedium1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5B21B142-E88D-4F22-9589-51C4B626616C}" name="Services_11" displayName="Services_11" ref="R8:AA38" totalsRowShown="0" headerRowDxfId="210" dataDxfId="209" tableBorderDxfId="208">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BB35DBB2-3EA0-4030-A079-3062A362BC46}" name=" Service #" dataDxfId="207" dataCellStyle="Normal 2"/>
    <tableColumn id="1" xr3:uid="{576E5B0D-591D-488C-96D2-5327415DAD42}" name="Provider ID" dataDxfId="206" dataCellStyle="Normal 2"/>
    <tableColumn id="2" xr3:uid="{DC72E28C-2AF0-4717-A8B4-EF6C3AB549BA}" name="Service Code" dataDxfId="205" dataCellStyle="Normal 2"/>
    <tableColumn id="3" xr3:uid="{E960AED7-DA42-4E6A-9A2D-B0B1EC86DA6F}" name="Service Type" dataDxfId="204" dataCellStyle="Normal 2"/>
    <tableColumn id="4" xr3:uid="{27E31E85-2531-402B-9BC2-C62C52B379E1}" name="Service Date" dataDxfId="203" dataCellStyle="Normal 2"/>
    <tableColumn id="5" xr3:uid="{9D26C28E-3471-4B3C-BDC5-BD1EE7A1E1E0}" name="Service Units" dataDxfId="202" dataCellStyle="Normal 2"/>
    <tableColumn id="7" xr3:uid="{6D4AC82C-3066-4ACA-8849-34731A43DB81}" name="$ Claimed" dataDxfId="201" dataCellStyle="Normal 2"/>
    <tableColumn id="9" xr3:uid="{CD8B1081-8478-48C6-88B5-F6F82A5B6307}" name="Reason for Correction" dataDxfId="200" dataCellStyle="Currency"/>
    <tableColumn id="12" xr3:uid="{651FD6B4-E28A-43FB-AA68-E0D2E2A91278}" name="Disallowed Requirement #" dataDxfId="199" dataCellStyle="Normal 2"/>
    <tableColumn id="11" xr3:uid="{5570B893-5D0F-409D-A3D4-57CA312F038F}" name="Comments" dataDxfId="198" dataCellStyle="Normal 2"/>
  </tableColumns>
  <tableStyleInfo name="TableStyleMedium1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8629C9F6-9ACE-47FC-8678-A6275DDD8A33}" name="Services_12" displayName="Services_12" ref="R8:AA38" totalsRowShown="0" headerRowDxfId="188" dataDxfId="187" tableBorderDxfId="186">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3F8FEA3E-A44A-4D69-B42D-66049DC904AC}" name=" Service #" dataDxfId="185" dataCellStyle="Normal 2"/>
    <tableColumn id="1" xr3:uid="{E1F65EE5-743E-45B0-B9B2-A2771EC03CF5}" name="Provider ID" dataDxfId="184" dataCellStyle="Normal 2"/>
    <tableColumn id="2" xr3:uid="{A1AD4680-AA6F-4B69-8653-864532174C13}" name="Service Code" dataDxfId="183" dataCellStyle="Normal 2"/>
    <tableColumn id="3" xr3:uid="{65CBA427-7653-446F-B83B-FA6892481FE3}" name="Service Type" dataDxfId="182" dataCellStyle="Normal 2"/>
    <tableColumn id="4" xr3:uid="{BE5B9257-7AB7-48AE-ADC6-1841BBE2B4BC}" name="Service Date" dataDxfId="181" dataCellStyle="Normal 2"/>
    <tableColumn id="5" xr3:uid="{1281B01A-CAF3-4CEE-B94A-DEA14C2A843A}" name="Service Units" dataDxfId="180" dataCellStyle="Normal 2"/>
    <tableColumn id="7" xr3:uid="{9B8BC1E9-B9FE-40AE-92E0-1AB35B03BD3F}" name="$ Claimed" dataDxfId="179" dataCellStyle="Normal 2"/>
    <tableColumn id="9" xr3:uid="{F9A82977-18D8-4B1F-8F17-4F42432CEA50}" name="Reason for Correction" dataDxfId="178" dataCellStyle="Currency"/>
    <tableColumn id="12" xr3:uid="{732A5455-AFC8-48C6-973D-13B630B828AD}" name="Disallowed Requirement #" dataDxfId="177" dataCellStyle="Normal 2"/>
    <tableColumn id="11" xr3:uid="{72EAC7E9-BF3F-4CC2-B0F5-118BCC0D0604}" name="Comments" dataDxfId="176" dataCellStyle="Normal 2"/>
  </tableColumns>
  <tableStyleInfo name="TableStyleMedium1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1358F4E7-C34D-46A0-87E6-16CF0E84E0C2}" name="Services_13" displayName="Services_13" ref="R8:AA38" totalsRowShown="0" headerRowDxfId="166" dataDxfId="165" tableBorderDxfId="164">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38EBB940-19A2-45DF-9CEC-D3BD55310B8E}" name=" Service #" dataDxfId="163" dataCellStyle="Normal 2"/>
    <tableColumn id="1" xr3:uid="{352C93A8-33B3-41C7-81AF-44B848A0628E}" name="Provider ID" dataDxfId="162" dataCellStyle="Normal 2"/>
    <tableColumn id="2" xr3:uid="{CBE01BAC-3DD3-441D-B501-39F232702015}" name="Service Code" dataDxfId="161" dataCellStyle="Normal 2"/>
    <tableColumn id="3" xr3:uid="{A2ECAA14-02ED-49A8-AEC3-222A48202CF3}" name="Service Type" dataDxfId="160" dataCellStyle="Normal 2"/>
    <tableColumn id="4" xr3:uid="{D0AE9630-11D2-4F1F-9876-2EFAA9896F5E}" name="Service Date" dataDxfId="159" dataCellStyle="Normal 2"/>
    <tableColumn id="5" xr3:uid="{67D10E25-ED6D-4744-BC2B-2BB6A6A7F0A6}" name="Service Units" dataDxfId="158" dataCellStyle="Normal 2"/>
    <tableColumn id="7" xr3:uid="{C95BB09A-4ACF-4BCA-816F-4914B74E2CFE}" name="$ Claimed" dataDxfId="157" dataCellStyle="Normal 2"/>
    <tableColumn id="9" xr3:uid="{520B4397-A118-4CDC-8BC1-88F4A8DEA6A6}" name="Reason for Correction" dataDxfId="156" dataCellStyle="Currency"/>
    <tableColumn id="12" xr3:uid="{F403C5E0-B207-4286-A07E-BA162ED4D516}" name="Disallowed Requirement #" dataDxfId="155" dataCellStyle="Normal 2"/>
    <tableColumn id="11" xr3:uid="{B1F8E4F9-135B-4756-93D3-1F683EB42E64}" name="Comments" dataDxfId="154" dataCellStyle="Normal 2"/>
  </tableColumns>
  <tableStyleInfo name="TableStyleMedium1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5F6C3307-A82E-4469-90C7-9FB14B5AEF10}" name="Services_14" displayName="Services_14" ref="R8:AA38" totalsRowShown="0" headerRowDxfId="144" dataDxfId="143" tableBorderDxfId="142">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AD3CFC89-0985-4A43-B2F1-1744A6D728A1}" name=" Service #" dataDxfId="141" dataCellStyle="Normal 2"/>
    <tableColumn id="1" xr3:uid="{887C5702-E946-4D82-B1A5-5532BF8D2FE4}" name="Provider ID" dataDxfId="140" dataCellStyle="Normal 2"/>
    <tableColumn id="2" xr3:uid="{55BB69A4-C0CA-40AA-8EA7-4243CE28C18D}" name="Service Code" dataDxfId="139" dataCellStyle="Normal 2"/>
    <tableColumn id="3" xr3:uid="{5F759FCF-5980-44A1-8C6E-FD5DA4A64E7E}" name="Service Type" dataDxfId="138" dataCellStyle="Normal 2"/>
    <tableColumn id="4" xr3:uid="{F3609097-BDFA-486D-8842-0A0E152399C1}" name="Service Date" dataDxfId="137" dataCellStyle="Normal 2"/>
    <tableColumn id="5" xr3:uid="{8DEABAA4-2CE7-4A68-8396-4633F7DD25B9}" name="Service Units" dataDxfId="136" dataCellStyle="Normal 2"/>
    <tableColumn id="7" xr3:uid="{D97FE7B5-3C3C-438E-A04A-85B126D07D9E}" name="$ Claimed" dataDxfId="135" dataCellStyle="Normal 2"/>
    <tableColumn id="9" xr3:uid="{4414D5A0-C601-415B-B167-8DCFAD998C88}" name="Reason for Correction" dataDxfId="134" dataCellStyle="Currency"/>
    <tableColumn id="12" xr3:uid="{F6131597-3403-45D6-8D2F-A584D3F32C87}" name="Disallowed Requirement #" dataDxfId="133" dataCellStyle="Normal 2"/>
    <tableColumn id="11" xr3:uid="{C491CFDD-B5AB-41B7-BF8F-F8C079A4BFF1}" name="Comments" dataDxfId="132" dataCellStyle="Normal 2"/>
  </tableColumns>
  <tableStyleInfo name="TableStyleMedium1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B5C214EB-0903-4C81-9A33-C4E429FE103C}" name="Services_15" displayName="Services_15" ref="R8:AA38" totalsRowShown="0" headerRowDxfId="122" dataDxfId="121" tableBorderDxfId="120">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40ED85BB-CAA8-4117-874A-609832F1F262}" name=" Service #" dataDxfId="119" dataCellStyle="Normal 2"/>
    <tableColumn id="1" xr3:uid="{40C99D0E-4E68-4AB1-BF5A-28A76D6A2705}" name="Provider ID" dataDxfId="118" dataCellStyle="Normal 2"/>
    <tableColumn id="2" xr3:uid="{0AA4975B-7535-40EE-84DA-FF0491D2ADCD}" name="Service Code" dataDxfId="117" dataCellStyle="Normal 2"/>
    <tableColumn id="3" xr3:uid="{CAB0B382-05E0-467D-BC65-ED85241C152E}" name="Service Type" dataDxfId="116" dataCellStyle="Normal 2"/>
    <tableColumn id="4" xr3:uid="{33A9C2F1-C1E2-4A84-BD4B-5CAFA1EF4692}" name="Service Date" dataDxfId="115" dataCellStyle="Normal 2"/>
    <tableColumn id="5" xr3:uid="{BECA009B-6B2E-4C94-9ED0-4EA06B1B4132}" name="Service Units" dataDxfId="114" dataCellStyle="Normal 2"/>
    <tableColumn id="7" xr3:uid="{0ECBC6EB-EA5A-4622-B8FD-E630178B20ED}" name="$ Claimed" dataDxfId="113" dataCellStyle="Normal 2"/>
    <tableColumn id="9" xr3:uid="{4946EF0D-D771-483C-9336-DA6D9AFA0195}" name="Reason for Correction" dataDxfId="112" dataCellStyle="Currency"/>
    <tableColumn id="12" xr3:uid="{F2C3FC23-4948-42AC-9103-FCD36A360FC8}" name="Disallowed Requirement #" dataDxfId="111" dataCellStyle="Normal 2"/>
    <tableColumn id="11" xr3:uid="{135A2ADA-68E9-42C5-B857-FA92D60F3832}" name="Comments" dataDxfId="110" dataCellStyle="Normal 2"/>
  </tableColumns>
  <tableStyleInfo name="TableStyleMedium1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75AB91D8-1B37-4CB3-823F-967DA2AFED95}" name="Services_16" displayName="Services_16" ref="R8:AA38" totalsRowShown="0" headerRowDxfId="100" dataDxfId="99" tableBorderDxfId="98">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DAC43254-0B8E-412D-868F-9A9E69BF4CB0}" name=" Service #" dataDxfId="97" dataCellStyle="Normal 2"/>
    <tableColumn id="1" xr3:uid="{9E23523A-C555-4B2B-AC07-EBAD5448A63B}" name="Provider ID" dataDxfId="96" dataCellStyle="Normal 2"/>
    <tableColumn id="2" xr3:uid="{EE2EEC1D-12A8-4723-ACC0-CDC41996051F}" name="Service Code" dataDxfId="95" dataCellStyle="Normal 2"/>
    <tableColumn id="3" xr3:uid="{5E8C8BAB-1B89-442F-8CF2-170B7AC5708E}" name="Service Type" dataDxfId="94" dataCellStyle="Normal 2"/>
    <tableColumn id="4" xr3:uid="{1C18106E-6B50-4363-B442-CB04F435A78B}" name="Service Date" dataDxfId="93" dataCellStyle="Normal 2"/>
    <tableColumn id="5" xr3:uid="{F93CD183-BBA2-480B-95F0-1A4B3ABA70C4}" name="Service Units" dataDxfId="92" dataCellStyle="Normal 2"/>
    <tableColumn id="7" xr3:uid="{32149B17-1E7F-446B-974F-57337442D66C}" name="$ Claimed" dataDxfId="91" dataCellStyle="Normal 2"/>
    <tableColumn id="9" xr3:uid="{D8DBF4A2-2128-4F0D-B252-3FDA1D64BCB4}" name="Reason for Correction" dataDxfId="90" dataCellStyle="Currency"/>
    <tableColumn id="12" xr3:uid="{3F63928E-5BE6-4731-84BF-BFE94DC7AFEA}" name="Disallowed Requirement #" dataDxfId="89" dataCellStyle="Normal 2"/>
    <tableColumn id="11" xr3:uid="{7372CCDA-DEBA-4BB6-B51C-A5A42EEFDAA1}" name="Comments" dataDxfId="88" dataCellStyle="Normal 2"/>
  </tableColumns>
  <tableStyleInfo name="TableStyleMedium11"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B4C149EE-E309-4B50-841C-EB14C2E09882}" name="Services_17" displayName="Services_17" ref="R8:AA38" totalsRowShown="0" headerRowDxfId="78" dataDxfId="77" tableBorderDxfId="76">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73F76C8D-3BA0-4790-9DE7-E2DF5622F9DD}" name=" Service #" dataDxfId="75" dataCellStyle="Normal 2"/>
    <tableColumn id="1" xr3:uid="{D6250D7A-8655-49ED-8137-55EAE8068829}" name="Provider ID" dataDxfId="74" dataCellStyle="Normal 2"/>
    <tableColumn id="2" xr3:uid="{A691A5EB-AFB2-46F7-BE1D-2BF842F35D6B}" name="Service Code" dataDxfId="73" dataCellStyle="Normal 2"/>
    <tableColumn id="3" xr3:uid="{E35C2820-421D-4266-B5D6-33B077857FC1}" name="Service Type" dataDxfId="72" dataCellStyle="Normal 2"/>
    <tableColumn id="4" xr3:uid="{4D680645-8082-470A-B37A-D0DD0ED63DF7}" name="Service Date" dataDxfId="71" dataCellStyle="Normal 2"/>
    <tableColumn id="5" xr3:uid="{DD3C3395-2089-4914-B7A3-166A796BC6B8}" name="Service Units" dataDxfId="70" dataCellStyle="Normal 2"/>
    <tableColumn id="7" xr3:uid="{018BCBF1-F151-41D7-90D5-B9BDF7C560F9}" name="$ Claimed" dataDxfId="69" dataCellStyle="Normal 2"/>
    <tableColumn id="9" xr3:uid="{93F26517-E784-43FC-9BBD-AB011D1E6E8F}" name="Reason for Correction" dataDxfId="68" dataCellStyle="Currency"/>
    <tableColumn id="12" xr3:uid="{9E6B7C08-8BC8-4DD6-818E-8DC691E1B157}" name="Disallowed Requirement #" dataDxfId="67" dataCellStyle="Normal 2"/>
    <tableColumn id="11" xr3:uid="{F5902BD9-4633-4C81-BCB3-7332418F5DD7}" name="Comments" dataDxfId="66" dataCellStyle="Normal 2"/>
  </tableColumns>
  <tableStyleInfo name="TableStyleMedium11"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63B551BE-C5AB-40A1-A504-0935DE777CC6}" name="Services_18" displayName="Services_18" ref="R8:AA38" totalsRowShown="0" headerRowDxfId="56" dataDxfId="55" tableBorderDxfId="54">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76FA2344-DCA7-44BD-B214-F51A444D6C36}" name=" Service #" dataDxfId="53" dataCellStyle="Normal 2"/>
    <tableColumn id="1" xr3:uid="{B5D19562-EFAF-463E-B1CD-3A044F592572}" name="Provider ID" dataDxfId="52" dataCellStyle="Normal 2"/>
    <tableColumn id="2" xr3:uid="{ED7AE172-BCB2-4CC9-83DC-B8F17CC496FB}" name="Service Code" dataDxfId="51" dataCellStyle="Normal 2"/>
    <tableColumn id="3" xr3:uid="{60FC1F9A-62B1-46E8-924E-D331399D1182}" name="Service Type" dataDxfId="50" dataCellStyle="Normal 2"/>
    <tableColumn id="4" xr3:uid="{04F4C089-1834-4818-AD95-0D1672E8CD21}" name="Service Date" dataDxfId="49" dataCellStyle="Normal 2"/>
    <tableColumn id="5" xr3:uid="{BC20A19A-5D63-4629-821B-831309D52CD3}" name="Service Units" dataDxfId="48" dataCellStyle="Normal 2"/>
    <tableColumn id="7" xr3:uid="{80B157ED-52BB-40C0-AC3B-4836B4C8DB6D}" name="$ Claimed" dataDxfId="47" dataCellStyle="Normal 2"/>
    <tableColumn id="9" xr3:uid="{74202F2A-F32E-456C-9DCB-7DB6AC3AA57F}" name="Reason for Correction" dataDxfId="46" dataCellStyle="Currency"/>
    <tableColumn id="12" xr3:uid="{1E94E4FB-E9E8-4685-A185-4CF867EC6E3F}" name="Disallowed Requirement #" dataDxfId="45" dataCellStyle="Normal 2"/>
    <tableColumn id="11" xr3:uid="{6897B5AA-E0C1-4514-B5C2-925B2E6F1B5C}" name="Comments" dataDxfId="44" dataCellStyle="Normal 2"/>
  </tableColumns>
  <tableStyleInfo name="TableStyleMedium11"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274FC6F-F0B4-4002-B041-45E7304442FF}" name="Services_19" displayName="Services_19" ref="R8:AA38" totalsRowShown="0" headerRowDxfId="34" dataDxfId="33" tableBorderDxfId="32">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A016A40A-B7AF-44FE-8A45-FA2AB206215A}" name=" Service #" dataDxfId="31" dataCellStyle="Normal 2"/>
    <tableColumn id="1" xr3:uid="{2D9E73F2-22B9-4E8A-8746-7E8432167C0C}" name="Provider ID" dataDxfId="30" dataCellStyle="Normal 2"/>
    <tableColumn id="2" xr3:uid="{09A2A81D-A2A6-4A5E-B77A-0DC7203AFFED}" name="Service Code" dataDxfId="29" dataCellStyle="Normal 2"/>
    <tableColumn id="3" xr3:uid="{F230AED1-2C4F-418A-B562-2A48866186B3}" name="Service Type" dataDxfId="28" dataCellStyle="Normal 2"/>
    <tableColumn id="4" xr3:uid="{1BD63DE3-2902-4F2A-A90B-AEC730BD0C58}" name="Service Date" dataDxfId="27" dataCellStyle="Normal 2"/>
    <tableColumn id="5" xr3:uid="{A8EC21DE-4B35-4095-8B93-4324734B0C64}" name="Service Units" dataDxfId="26" dataCellStyle="Normal 2"/>
    <tableColumn id="7" xr3:uid="{B6F2A6DF-0715-4B79-B986-944FF81FAC4A}" name="$ Claimed" dataDxfId="25" dataCellStyle="Normal 2"/>
    <tableColumn id="9" xr3:uid="{88A63380-E271-4C0E-9195-2E14228A6F6B}" name="Reason for Correction" dataDxfId="24" dataCellStyle="Currency"/>
    <tableColumn id="12" xr3:uid="{0D05828A-F438-46BD-A685-DBE1DC4643DB}" name="Disallowed Requirement #" dataDxfId="23" dataCellStyle="Normal 2"/>
    <tableColumn id="11" xr3:uid="{B184FD12-2EFF-45E6-AAD6-03BF94D5AE02}" name="Comments" dataDxfId="22" dataCellStyle="Normal 2"/>
  </tableColumns>
  <tableStyleInfo name="TableStyleMedium11"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5B652C8D-03DF-4ECC-93A2-6305D7A4628F}" name="Services_20" displayName="Services_20" ref="R8:AA38" totalsRowShown="0" headerRowDxfId="12" dataDxfId="11" tableBorderDxfId="10">
  <autoFilter ref="R8:AA38" xr:uid="{DAB73D5C-0798-4927-8F53-A4472C9DCD6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6" xr3:uid="{1D345796-0A05-432F-ABEF-DA052EE8975F}" name=" Service #" dataDxfId="9" dataCellStyle="Normal 2"/>
    <tableColumn id="1" xr3:uid="{70F859CE-E398-4978-8CFB-F467F17E3658}" name="Provider ID" dataDxfId="8" dataCellStyle="Normal 2"/>
    <tableColumn id="2" xr3:uid="{EEAC0485-781C-4DDC-AC21-2824A37B39E9}" name="Service Code" dataDxfId="7" dataCellStyle="Normal 2"/>
    <tableColumn id="3" xr3:uid="{811558E8-2C52-4C27-901C-1FF8DD93BC46}" name="Service Type" dataDxfId="6" dataCellStyle="Normal 2"/>
    <tableColumn id="4" xr3:uid="{2D72DA86-F58C-4083-B803-BC39914347A9}" name="Service Date" dataDxfId="5" dataCellStyle="Normal 2"/>
    <tableColumn id="5" xr3:uid="{FE007E29-56AB-4A06-BB8A-7D31C5089601}" name="Service Units" dataDxfId="4" dataCellStyle="Normal 2"/>
    <tableColumn id="7" xr3:uid="{69F52222-A88F-4B8C-8C38-B42A25F2B1C9}" name="$ Claimed" dataDxfId="3" dataCellStyle="Normal 2"/>
    <tableColumn id="9" xr3:uid="{467C3B28-CD5C-417C-B64C-662F4C72FB02}" name="Reason for Correction" dataDxfId="2" dataCellStyle="Currency"/>
    <tableColumn id="12" xr3:uid="{84C43C1D-09F0-459B-96A6-FE59A684B7D1}" name="Disallowed Requirement #" dataDxfId="1" dataCellStyle="Normal 2"/>
    <tableColumn id="11" xr3:uid="{93BDACA8-A8E7-49EF-8FD8-3121FB820F65}" name="Comments" dataDxfId="0" dataCellStyle="Normal 2"/>
  </tableColumns>
  <tableStyleInfo name="TableStyleMedium1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15.xml"/><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3" Type="http://schemas.openxmlformats.org/officeDocument/2006/relationships/table" Target="../tables/table18.xml"/><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3" Type="http://schemas.openxmlformats.org/officeDocument/2006/relationships/table" Target="../tables/table19.xml"/><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3" Type="http://schemas.openxmlformats.org/officeDocument/2006/relationships/table" Target="../tables/table20.xml"/><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3" Type="http://schemas.openxmlformats.org/officeDocument/2006/relationships/table" Target="../tables/table23.xml"/><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642D1F-D0F1-4868-84D4-0ADB2810091F}">
  <sheetPr codeName="Sheet1">
    <tabColor theme="6" tint="-0.249977111117893"/>
    <pageSetUpPr fitToPage="1"/>
  </sheetPr>
  <dimension ref="B1:R33"/>
  <sheetViews>
    <sheetView showGridLines="0" showRowColHeaders="0" tabSelected="1" workbookViewId="0">
      <selection activeCell="F11" sqref="F11"/>
    </sheetView>
  </sheetViews>
  <sheetFormatPr defaultRowHeight="12.75" x14ac:dyDescent="0.2"/>
  <cols>
    <col min="2" max="2" width="12.5703125" customWidth="1"/>
    <col min="3" max="3" width="16.42578125" customWidth="1"/>
    <col min="4" max="4" width="17" customWidth="1"/>
    <col min="5" max="5" width="21.140625" customWidth="1"/>
    <col min="6" max="6" width="18.85546875" customWidth="1"/>
    <col min="7" max="7" width="27.7109375" customWidth="1"/>
    <col min="8" max="8" width="19.85546875" customWidth="1"/>
    <col min="16" max="16" width="14.28515625" customWidth="1"/>
    <col min="20" max="20" width="14" customWidth="1"/>
  </cols>
  <sheetData>
    <row r="1" spans="2:18" ht="15.75" x14ac:dyDescent="0.25">
      <c r="B1" s="175" t="s">
        <v>0</v>
      </c>
      <c r="C1" s="176"/>
      <c r="D1" s="176"/>
      <c r="E1" s="176"/>
      <c r="F1" s="176"/>
      <c r="G1" s="176"/>
      <c r="H1" s="177"/>
      <c r="M1" s="3"/>
      <c r="N1" s="3"/>
      <c r="O1" s="3"/>
      <c r="P1" s="3"/>
      <c r="Q1" s="3"/>
      <c r="R1" s="3"/>
    </row>
    <row r="3" spans="2:18" ht="15" x14ac:dyDescent="0.2">
      <c r="B3" s="178" t="s">
        <v>1</v>
      </c>
      <c r="C3" s="178"/>
      <c r="D3" s="179"/>
      <c r="E3" s="180"/>
      <c r="G3" s="77" t="s">
        <v>2</v>
      </c>
      <c r="H3" s="65"/>
    </row>
    <row r="4" spans="2:18" ht="15" x14ac:dyDescent="0.2">
      <c r="B4" s="178" t="s">
        <v>3</v>
      </c>
      <c r="C4" s="178"/>
      <c r="D4" s="179"/>
      <c r="E4" s="180"/>
      <c r="G4" s="77" t="s">
        <v>4</v>
      </c>
      <c r="H4" s="65"/>
    </row>
    <row r="5" spans="2:18" ht="15" x14ac:dyDescent="0.2">
      <c r="B5" s="178" t="s">
        <v>5</v>
      </c>
      <c r="C5" s="178"/>
      <c r="D5" s="49">
        <f>SUM(RECORDS['# of Services to be Reviewed])</f>
        <v>0</v>
      </c>
      <c r="E5" s="42"/>
      <c r="G5" s="77" t="s">
        <v>6</v>
      </c>
      <c r="H5" s="65"/>
    </row>
    <row r="6" spans="2:18" ht="15" x14ac:dyDescent="0.2">
      <c r="B6" s="4"/>
      <c r="G6" s="6"/>
    </row>
    <row r="7" spans="2:18" ht="15" x14ac:dyDescent="0.2">
      <c r="B7" s="4"/>
    </row>
    <row r="9" spans="2:18" ht="15.6" customHeight="1" x14ac:dyDescent="0.25">
      <c r="B9" s="174" t="s">
        <v>7</v>
      </c>
      <c r="C9" s="174"/>
      <c r="D9" s="174"/>
      <c r="E9" s="174"/>
      <c r="F9" s="174"/>
      <c r="G9" s="174"/>
      <c r="H9" s="9"/>
    </row>
    <row r="10" spans="2:18" s="8" customFormat="1" ht="30" x14ac:dyDescent="0.2">
      <c r="B10" s="15" t="s">
        <v>8</v>
      </c>
      <c r="C10" s="16" t="s">
        <v>9</v>
      </c>
      <c r="D10" s="33" t="s">
        <v>10</v>
      </c>
      <c r="E10" s="15" t="s">
        <v>11</v>
      </c>
      <c r="F10" s="63" t="s">
        <v>12</v>
      </c>
      <c r="G10" s="15" t="s">
        <v>13</v>
      </c>
    </row>
    <row r="11" spans="2:18" ht="12.75" customHeight="1" x14ac:dyDescent="0.2">
      <c r="B11" s="13" t="s">
        <v>14</v>
      </c>
      <c r="C11" s="66" t="s">
        <v>15</v>
      </c>
      <c r="D11" s="67"/>
      <c r="E11" s="68"/>
      <c r="F11" s="69" t="s">
        <v>480</v>
      </c>
      <c r="G11" s="68"/>
    </row>
    <row r="12" spans="2:18" ht="12.75" customHeight="1" x14ac:dyDescent="0.2">
      <c r="B12" s="14" t="s">
        <v>16</v>
      </c>
      <c r="C12" s="66" t="s">
        <v>15</v>
      </c>
      <c r="D12" s="67"/>
      <c r="E12" s="68"/>
      <c r="F12" s="69"/>
      <c r="G12" s="68"/>
    </row>
    <row r="13" spans="2:18" ht="12.75" customHeight="1" x14ac:dyDescent="0.2">
      <c r="B13" s="13" t="s">
        <v>17</v>
      </c>
      <c r="C13" s="66" t="s">
        <v>15</v>
      </c>
      <c r="D13" s="67"/>
      <c r="E13" s="68"/>
      <c r="F13" s="69"/>
      <c r="G13" s="68"/>
    </row>
    <row r="14" spans="2:18" ht="12.75" customHeight="1" x14ac:dyDescent="0.2">
      <c r="B14" s="14" t="s">
        <v>18</v>
      </c>
      <c r="C14" s="70" t="s">
        <v>15</v>
      </c>
      <c r="D14" s="67"/>
      <c r="E14" s="68"/>
      <c r="F14" s="69"/>
      <c r="G14" s="68"/>
    </row>
    <row r="15" spans="2:18" x14ac:dyDescent="0.2">
      <c r="B15" s="13" t="s">
        <v>19</v>
      </c>
      <c r="C15" s="70" t="s">
        <v>15</v>
      </c>
      <c r="D15" s="67"/>
      <c r="E15" s="68"/>
      <c r="F15" s="69"/>
      <c r="G15" s="71"/>
    </row>
    <row r="16" spans="2:18" x14ac:dyDescent="0.2">
      <c r="B16" s="14" t="s">
        <v>20</v>
      </c>
      <c r="C16" s="70" t="s">
        <v>15</v>
      </c>
      <c r="D16" s="67"/>
      <c r="E16" s="68"/>
      <c r="F16" s="69"/>
      <c r="G16" s="71"/>
    </row>
    <row r="17" spans="2:7" x14ac:dyDescent="0.2">
      <c r="B17" s="13" t="s">
        <v>21</v>
      </c>
      <c r="C17" s="70" t="s">
        <v>15</v>
      </c>
      <c r="D17" s="67"/>
      <c r="E17" s="71"/>
      <c r="F17" s="69"/>
      <c r="G17" s="71"/>
    </row>
    <row r="18" spans="2:7" x14ac:dyDescent="0.2">
      <c r="B18" s="14" t="s">
        <v>22</v>
      </c>
      <c r="C18" s="70" t="s">
        <v>15</v>
      </c>
      <c r="D18" s="67"/>
      <c r="E18" s="71"/>
      <c r="F18" s="69"/>
      <c r="G18" s="71"/>
    </row>
    <row r="19" spans="2:7" x14ac:dyDescent="0.2">
      <c r="B19" s="13" t="s">
        <v>23</v>
      </c>
      <c r="C19" s="66" t="s">
        <v>15</v>
      </c>
      <c r="D19" s="67"/>
      <c r="E19" s="71"/>
      <c r="F19" s="69"/>
      <c r="G19" s="71"/>
    </row>
    <row r="20" spans="2:7" x14ac:dyDescent="0.2">
      <c r="B20" s="13" t="s">
        <v>24</v>
      </c>
      <c r="C20" s="70" t="s">
        <v>15</v>
      </c>
      <c r="D20" s="67"/>
      <c r="E20" s="72"/>
      <c r="F20" s="73"/>
      <c r="G20" s="72"/>
    </row>
    <row r="21" spans="2:7" x14ac:dyDescent="0.2">
      <c r="B21" s="12" t="s">
        <v>25</v>
      </c>
      <c r="C21" s="74" t="s">
        <v>15</v>
      </c>
      <c r="D21" s="67"/>
      <c r="E21" s="104"/>
      <c r="F21" s="73"/>
      <c r="G21" s="104"/>
    </row>
    <row r="22" spans="2:7" x14ac:dyDescent="0.2">
      <c r="B22" s="12" t="s">
        <v>26</v>
      </c>
      <c r="C22" s="74" t="s">
        <v>15</v>
      </c>
      <c r="D22" s="67"/>
      <c r="E22" s="72"/>
      <c r="F22" s="73"/>
      <c r="G22" s="72"/>
    </row>
    <row r="23" spans="2:7" x14ac:dyDescent="0.2">
      <c r="B23" s="12" t="s">
        <v>27</v>
      </c>
      <c r="C23" s="74" t="s">
        <v>15</v>
      </c>
      <c r="D23" s="67"/>
      <c r="E23" s="72"/>
      <c r="F23" s="73"/>
      <c r="G23" s="72"/>
    </row>
    <row r="24" spans="2:7" x14ac:dyDescent="0.2">
      <c r="B24" s="12" t="s">
        <v>28</v>
      </c>
      <c r="C24" s="74" t="s">
        <v>15</v>
      </c>
      <c r="D24" s="67"/>
      <c r="E24" s="72"/>
      <c r="F24" s="73"/>
      <c r="G24" s="72"/>
    </row>
    <row r="25" spans="2:7" x14ac:dyDescent="0.2">
      <c r="B25" s="12" t="s">
        <v>29</v>
      </c>
      <c r="C25" s="75" t="s">
        <v>15</v>
      </c>
      <c r="D25" s="67"/>
      <c r="E25" s="72"/>
      <c r="F25" s="73"/>
      <c r="G25" s="72"/>
    </row>
    <row r="26" spans="2:7" x14ac:dyDescent="0.2">
      <c r="B26" s="12" t="s">
        <v>30</v>
      </c>
      <c r="C26" s="75" t="s">
        <v>15</v>
      </c>
      <c r="D26" s="67"/>
      <c r="E26" s="72"/>
      <c r="F26" s="73"/>
      <c r="G26" s="72"/>
    </row>
    <row r="27" spans="2:7" x14ac:dyDescent="0.2">
      <c r="B27" s="12" t="s">
        <v>31</v>
      </c>
      <c r="C27" s="74" t="s">
        <v>15</v>
      </c>
      <c r="D27" s="67"/>
      <c r="E27" s="72"/>
      <c r="F27" s="73"/>
      <c r="G27" s="72"/>
    </row>
    <row r="28" spans="2:7" x14ac:dyDescent="0.2">
      <c r="B28" s="12" t="s">
        <v>32</v>
      </c>
      <c r="C28" s="74" t="s">
        <v>15</v>
      </c>
      <c r="D28" s="67"/>
      <c r="E28" s="72"/>
      <c r="F28" s="73"/>
      <c r="G28" s="72"/>
    </row>
    <row r="29" spans="2:7" x14ac:dyDescent="0.2">
      <c r="B29" s="12" t="s">
        <v>33</v>
      </c>
      <c r="C29" s="74" t="s">
        <v>15</v>
      </c>
      <c r="D29" s="67"/>
      <c r="E29" s="72"/>
      <c r="F29" s="73"/>
      <c r="G29" s="72"/>
    </row>
    <row r="30" spans="2:7" x14ac:dyDescent="0.2">
      <c r="B30" s="12" t="s">
        <v>34</v>
      </c>
      <c r="C30" s="75" t="s">
        <v>15</v>
      </c>
      <c r="D30" s="67"/>
      <c r="E30" s="72"/>
      <c r="F30" s="73"/>
      <c r="G30" s="72"/>
    </row>
    <row r="31" spans="2:7" x14ac:dyDescent="0.2">
      <c r="B31" t="s">
        <v>35</v>
      </c>
    </row>
    <row r="33" spans="2:2" x14ac:dyDescent="0.2">
      <c r="B33" s="6"/>
    </row>
  </sheetData>
  <sheetProtection algorithmName="SHA-512" hashValue="qjwvMeyf2HjXRMJ29R9Hq8jYZM3xUKLgC8Os+EbQ+zWHgwrO9YNf4LFtRVfs79hxAw2N88GSd3T/wpQU35NsKQ==" saltValue="PxroPIxeogdv8GDjeLq/iQ==" spinCount="100000" sheet="1" objects="1" scenarios="1" selectLockedCells="1"/>
  <mergeCells count="7">
    <mergeCell ref="B9:G9"/>
    <mergeCell ref="B1:H1"/>
    <mergeCell ref="B3:C3"/>
    <mergeCell ref="B4:C4"/>
    <mergeCell ref="B5:C5"/>
    <mergeCell ref="D3:E3"/>
    <mergeCell ref="D4:E4"/>
  </mergeCells>
  <phoneticPr fontId="17" type="noConversion"/>
  <dataValidations count="1">
    <dataValidation type="date" operator="greaterThan" allowBlank="1" showInputMessage="1" showErrorMessage="1" errorTitle="Improper Format" error="Enter the date in a number format: MM/DD/YY. Click &quot;Cancel&quot; below to try again." sqref="H3:H5" xr:uid="{7E1770D9-6743-4D5C-B30A-AE9610BE1F55}">
      <formula1>36526</formula1>
    </dataValidation>
  </dataValidations>
  <pageMargins left="0.7" right="0.7" top="0.75" bottom="0.75" header="0.3" footer="0.3"/>
  <pageSetup scale="69"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01A03-AAE7-4E1A-AEC6-EDA3FA20E90E}">
  <sheetPr codeName="Sheet2">
    <tabColor rgb="FFFFC000"/>
  </sheetPr>
  <dimension ref="A1:M177"/>
  <sheetViews>
    <sheetView showGridLines="0" showRowColHeaders="0" topLeftCell="B1" zoomScale="80" zoomScaleNormal="80" workbookViewId="0">
      <selection activeCell="C15" sqref="C15:K15"/>
    </sheetView>
  </sheetViews>
  <sheetFormatPr defaultRowHeight="12.75" x14ac:dyDescent="0.2"/>
  <cols>
    <col min="1" max="1" width="85.28515625" style="147" hidden="1" customWidth="1"/>
    <col min="2" max="2" width="4.7109375" style="44" customWidth="1"/>
    <col min="3" max="3" width="11.5703125" customWidth="1"/>
    <col min="4" max="4" width="11.28515625" style="10" customWidth="1"/>
    <col min="5" max="5" width="10.7109375" customWidth="1"/>
    <col min="6" max="6" width="15.28515625" customWidth="1"/>
    <col min="7" max="7" width="12.7109375" customWidth="1"/>
    <col min="8" max="8" width="3.5703125" customWidth="1"/>
    <col min="9" max="9" width="21.7109375" customWidth="1"/>
    <col min="10" max="10" width="10" customWidth="1"/>
    <col min="11" max="11" width="12.85546875" customWidth="1"/>
    <col min="14" max="14" width="8.28515625" bestFit="1" customWidth="1"/>
    <col min="15" max="15" width="10.7109375" customWidth="1"/>
    <col min="16" max="16" width="6.42578125" bestFit="1" customWidth="1"/>
  </cols>
  <sheetData>
    <row r="1" spans="1:13" ht="15.75" x14ac:dyDescent="0.25">
      <c r="C1" s="175" t="s">
        <v>36</v>
      </c>
      <c r="D1" s="176"/>
      <c r="E1" s="176"/>
      <c r="F1" s="176"/>
      <c r="G1" s="176"/>
      <c r="H1" s="176"/>
      <c r="I1" s="176"/>
      <c r="J1" s="176"/>
      <c r="K1" s="177"/>
    </row>
    <row r="3" spans="1:13" ht="15" x14ac:dyDescent="0.2">
      <c r="C3" s="205" t="s">
        <v>37</v>
      </c>
      <c r="D3" s="205"/>
      <c r="E3" s="205"/>
      <c r="F3" s="202">
        <f>Org_Name</f>
        <v>0</v>
      </c>
      <c r="G3" s="202"/>
      <c r="I3" s="193" t="s">
        <v>2</v>
      </c>
      <c r="J3" s="193"/>
      <c r="K3" s="157" t="str">
        <f>IF('Chart Review Info'!H3="","",'Chart Review Info'!H3)</f>
        <v/>
      </c>
      <c r="M3" s="171"/>
    </row>
    <row r="4" spans="1:13" ht="15" x14ac:dyDescent="0.2">
      <c r="C4" s="205" t="s">
        <v>38</v>
      </c>
      <c r="D4" s="205"/>
      <c r="E4" s="205"/>
      <c r="F4" s="202">
        <f>Program</f>
        <v>0</v>
      </c>
      <c r="G4" s="202"/>
      <c r="I4" s="193" t="s">
        <v>39</v>
      </c>
      <c r="J4" s="193"/>
      <c r="K4" s="157" t="str">
        <f>IF(Period_Start="","",Period_Start)</f>
        <v/>
      </c>
    </row>
    <row r="5" spans="1:13" ht="15" x14ac:dyDescent="0.2">
      <c r="C5" s="178" t="s">
        <v>40</v>
      </c>
      <c r="D5" s="178"/>
      <c r="E5" s="178"/>
      <c r="F5" s="202">
        <f>'Chart Review Info'!D5</f>
        <v>0</v>
      </c>
      <c r="G5" s="202"/>
      <c r="I5" s="193" t="s">
        <v>41</v>
      </c>
      <c r="J5" s="193"/>
      <c r="K5" s="157" t="str">
        <f>IF(Period_End="","",Period_End)</f>
        <v/>
      </c>
    </row>
    <row r="6" spans="1:13" ht="15" x14ac:dyDescent="0.2">
      <c r="C6" s="4"/>
      <c r="D6" s="4"/>
      <c r="E6" s="1"/>
    </row>
    <row r="7" spans="1:13" ht="15" x14ac:dyDescent="0.2">
      <c r="C7" s="178" t="s">
        <v>42</v>
      </c>
      <c r="D7" s="178"/>
      <c r="E7" s="178"/>
      <c r="F7" s="203">
        <f ca="1">COUNTIFS(Data!$P$36:$P$635,"Yes",Data!$N$36:$N$635,"Yes")</f>
        <v>0</v>
      </c>
      <c r="G7" s="203"/>
      <c r="I7" s="193" t="s">
        <v>43</v>
      </c>
      <c r="J7" s="193"/>
      <c r="K7" s="46">
        <f>COUNTIFS(Data!$T$36:$T$55,"Yes",Data!$FI$36:$FI$55,"Yes")</f>
        <v>0</v>
      </c>
    </row>
    <row r="8" spans="1:13" ht="15" x14ac:dyDescent="0.2">
      <c r="C8" s="205" t="s">
        <v>44</v>
      </c>
      <c r="D8" s="205"/>
      <c r="E8" s="205"/>
      <c r="F8" s="204">
        <f ca="1">IFERROR(F7/F5,0)</f>
        <v>0</v>
      </c>
      <c r="G8" s="204"/>
      <c r="I8" s="193" t="s">
        <v>45</v>
      </c>
      <c r="J8" s="193"/>
      <c r="K8" s="48">
        <f>IFERROR(K7/COUNTIF(RECORDS[Medical Record '# *],"&lt;&gt;N/A"),0)</f>
        <v>0</v>
      </c>
    </row>
    <row r="9" spans="1:13" ht="15" x14ac:dyDescent="0.2">
      <c r="C9" s="178" t="s">
        <v>46</v>
      </c>
      <c r="D9" s="178"/>
      <c r="E9" s="178"/>
      <c r="F9" s="195">
        <f ca="1">SUMIFS(Data!$H$36:$H$635,Data!$N$36:$N$635,"Yes",Data!$P$36:$P$635,"Yes")</f>
        <v>0</v>
      </c>
      <c r="G9" s="195"/>
      <c r="I9" s="194" t="s">
        <v>47</v>
      </c>
      <c r="J9" s="194"/>
      <c r="K9" s="76"/>
    </row>
    <row r="11" spans="1:13" ht="15" x14ac:dyDescent="0.2">
      <c r="C11" s="26" t="s">
        <v>48</v>
      </c>
      <c r="D11" s="26"/>
    </row>
    <row r="12" spans="1:13" ht="229.5" x14ac:dyDescent="0.2">
      <c r="A12" s="147" t="s">
        <v>49</v>
      </c>
      <c r="B12" s="45" t="s">
        <v>50</v>
      </c>
      <c r="C12" s="206"/>
      <c r="D12" s="207"/>
      <c r="E12" s="207"/>
      <c r="F12" s="207"/>
      <c r="G12" s="207"/>
      <c r="H12" s="207"/>
      <c r="I12" s="207"/>
      <c r="J12" s="207"/>
      <c r="K12" s="208"/>
    </row>
    <row r="14" spans="1:13" ht="15" x14ac:dyDescent="0.2">
      <c r="C14" s="26" t="s">
        <v>51</v>
      </c>
      <c r="D14" s="26"/>
    </row>
    <row r="15" spans="1:13" ht="229.5" x14ac:dyDescent="0.2">
      <c r="A15" s="147" t="s">
        <v>49</v>
      </c>
      <c r="B15" s="45" t="s">
        <v>50</v>
      </c>
      <c r="C15" s="206"/>
      <c r="D15" s="209"/>
      <c r="E15" s="209"/>
      <c r="F15" s="209"/>
      <c r="G15" s="209"/>
      <c r="H15" s="209"/>
      <c r="I15" s="209"/>
      <c r="J15" s="209"/>
      <c r="K15" s="210"/>
    </row>
    <row r="16" spans="1:13" x14ac:dyDescent="0.2">
      <c r="D16"/>
    </row>
    <row r="17" spans="1:11" ht="15.75" x14ac:dyDescent="0.25">
      <c r="A17" s="103" t="str">
        <f t="shared" ref="A17:A43" si="0">IF($D17="","",$D17)</f>
        <v/>
      </c>
      <c r="C17" s="133" t="s">
        <v>52</v>
      </c>
      <c r="D17" s="134"/>
      <c r="E17" s="134"/>
      <c r="F17" s="134"/>
      <c r="G17" s="135"/>
      <c r="I17" s="133" t="s">
        <v>53</v>
      </c>
      <c r="J17" s="134"/>
      <c r="K17" s="135"/>
    </row>
    <row r="18" spans="1:11" ht="25.5" x14ac:dyDescent="0.2">
      <c r="A18" s="103" t="str">
        <f t="shared" si="0"/>
        <v>Services Reviewed</v>
      </c>
      <c r="C18" s="30" t="s">
        <v>54</v>
      </c>
      <c r="D18" s="51" t="s">
        <v>55</v>
      </c>
      <c r="E18" s="51" t="s">
        <v>56</v>
      </c>
      <c r="F18" s="51" t="s">
        <v>57</v>
      </c>
      <c r="G18" s="52" t="s">
        <v>58</v>
      </c>
      <c r="H18" s="35"/>
      <c r="I18" s="29" t="s">
        <v>59</v>
      </c>
      <c r="J18" s="51" t="s">
        <v>60</v>
      </c>
      <c r="K18" s="51" t="s">
        <v>61</v>
      </c>
    </row>
    <row r="19" spans="1:11" ht="15" x14ac:dyDescent="0.2">
      <c r="A19" s="103">
        <v>1</v>
      </c>
      <c r="B19" s="3"/>
      <c r="C19" s="31" t="str">
        <f t="shared" ref="C19:C37" si="1">"Client_"&amp;A19</f>
        <v>Client_1</v>
      </c>
      <c r="D19" s="40" t="str">
        <f>IF(MRN_1="N/A","",'Chart Review Info'!$F$11)</f>
        <v/>
      </c>
      <c r="E19" s="40" t="str">
        <f>IF(MRN_1="N/A","",COUNTIFS(Data!$P$36:$P$635,"Yes",Data!$M$36:$M$635,$C19,Data!$O$36:$O$635,"Yes"))</f>
        <v/>
      </c>
      <c r="F19" s="40" t="str">
        <f>IF(MRN_1="N/A","",COUNTIFS(Data!$P$36:$P$635,"Yes",Data!$M$36:$M$635,$C19,Data!$N$36:$N$635,"Yes"))</f>
        <v/>
      </c>
      <c r="G19" s="53" t="str">
        <f>IF(MRN_1="N/A","",SUMIFS(Data!$H$36:$H$635,Data!$P$36:$P$635,"Yes",Data!$M$36:$M$635,$C19,Data!$N$36:$N$635,"Yes"))</f>
        <v/>
      </c>
      <c r="I19" s="36" t="s">
        <v>62</v>
      </c>
      <c r="J19" s="40">
        <f>SUMIF(Data!$T$36:$T$55,"Yes",Data!$U$36:$U$55)</f>
        <v>0</v>
      </c>
      <c r="K19" s="40">
        <f>SUMIF(Data!$T$36:$T$55,"Yes",Data!$EP$36:$EP$55)</f>
        <v>0</v>
      </c>
    </row>
    <row r="20" spans="1:11" s="3" customFormat="1" ht="15" x14ac:dyDescent="0.2">
      <c r="A20" s="103">
        <v>2</v>
      </c>
      <c r="C20" s="31" t="str">
        <f t="shared" si="1"/>
        <v>Client_2</v>
      </c>
      <c r="D20" s="39" t="str">
        <f>IF(MRN_2="N/A","",'Chart Review Info'!$F$12)</f>
        <v/>
      </c>
      <c r="E20" s="39" t="str">
        <f>IF(MRN_1="N/A","",COUNTIFS(Data!$P$36:$P$635,"Yes",Data!$M$36:$M$635,$C20,Data!$O$36:$O$635,"Yes"))</f>
        <v/>
      </c>
      <c r="F20" s="39" t="str">
        <f>IF(MRN_1="N/A","",COUNTIFS(Data!$P$36:$P$635,"Yes",Data!$M$36:$M$635,$C20,Data!$N$36:$N$635,"Yes"))</f>
        <v/>
      </c>
      <c r="G20" s="28" t="str">
        <f>IF(MRN_1="N/A","",SUMIFS(Data!$H$36:$H$635,Data!$P$36:$P$635,"Yes",Data!$M$36:$M$635,$C20,Data!$N$36:$N$635,"Yes"))</f>
        <v/>
      </c>
      <c r="H20"/>
      <c r="I20" s="37" t="s">
        <v>63</v>
      </c>
      <c r="J20" s="39">
        <f>SUMIF(Data!$T$36:$T$55,"Yes",Data!$AB$36:$AB$55)</f>
        <v>0</v>
      </c>
      <c r="K20" s="39">
        <f>SUMIF(Data!$T$36:$T$55,"Yes",Data!$EQ$36:$EQ$55)</f>
        <v>0</v>
      </c>
    </row>
    <row r="21" spans="1:11" ht="15" x14ac:dyDescent="0.2">
      <c r="A21" s="103">
        <v>3</v>
      </c>
      <c r="B21" s="3"/>
      <c r="C21" s="31" t="str">
        <f t="shared" si="1"/>
        <v>Client_3</v>
      </c>
      <c r="D21" s="41" t="str">
        <f>IF(MRN_3="N/A","",'Chart Review Info'!$F$13)</f>
        <v/>
      </c>
      <c r="E21" s="41" t="str">
        <f>IF(MRN_1="N/A","",COUNTIFS(Data!$P$36:$P$635,"Yes",Data!$M$36:$M$635,$C21,Data!$O$36:$O$635,"Yes"))</f>
        <v/>
      </c>
      <c r="F21" s="41" t="str">
        <f>IF(MRN_1="N/A","",COUNTIFS(Data!$P$36:$P$635,"Yes",Data!$M$36:$M$635,$C21,Data!$N$36:$N$635,"Yes"))</f>
        <v/>
      </c>
      <c r="G21" s="54" t="str">
        <f>IF(MRN_1="N/A","",SUMIFS(Data!$H$36:$H$635,Data!$P$36:$P$635,"Yes",Data!$M$36:$M$635,$C21,Data!$N$36:$N$635,"Yes"))</f>
        <v/>
      </c>
      <c r="I21" s="38" t="s">
        <v>64</v>
      </c>
      <c r="J21" s="41">
        <f>SUMIF(Data!$T$36:$T$55,"Yes",Data!$AK$36:$AK$55)</f>
        <v>0</v>
      </c>
      <c r="K21" s="41">
        <f>SUMIF(Data!$T$36:$T$55,"Yes",Data!$ER$36:$ER$55)</f>
        <v>0</v>
      </c>
    </row>
    <row r="22" spans="1:11" ht="15" x14ac:dyDescent="0.2">
      <c r="A22" s="103">
        <v>4</v>
      </c>
      <c r="B22" s="3"/>
      <c r="C22" s="31" t="str">
        <f t="shared" si="1"/>
        <v>Client_4</v>
      </c>
      <c r="D22" s="39" t="str">
        <f>IF(MRN_4="N/A","",'Chart Review Info'!$F$14)</f>
        <v/>
      </c>
      <c r="E22" s="39" t="str">
        <f>IF(MRN_1="N/A","",COUNTIFS(Data!$P$36:$P$635,"Yes",Data!$M$36:$M$635,$C22,Data!$O$36:$O$635,"Yes"))</f>
        <v/>
      </c>
      <c r="F22" s="39" t="str">
        <f>IF(MRN_1="N/A","",COUNTIFS(Data!$P$36:$P$635,"Yes",Data!$M$36:$M$635,$C22,Data!$N$36:$N$635,"Yes"))</f>
        <v/>
      </c>
      <c r="G22" s="28" t="str">
        <f>IF(MRN_1="N/A","",SUMIFS(Data!$H$36:$H$635,Data!$P$36:$P$635,"Yes",Data!$M$36:$M$635,$C22,Data!$N$36:$N$635,"Yes"))</f>
        <v/>
      </c>
      <c r="I22" s="37" t="s">
        <v>65</v>
      </c>
      <c r="J22" s="39">
        <f>SUMIF(Data!$T$36:$T$55,"Yes",Data!$AT$36:$AT$55)</f>
        <v>0</v>
      </c>
      <c r="K22" s="39">
        <f>SUMIF(Data!$T$36:$T$55,"Yes",Data!$ES$36:$ES$55)</f>
        <v>0</v>
      </c>
    </row>
    <row r="23" spans="1:11" ht="15" x14ac:dyDescent="0.2">
      <c r="A23" s="103">
        <v>5</v>
      </c>
      <c r="B23" s="3"/>
      <c r="C23" s="31" t="str">
        <f t="shared" si="1"/>
        <v>Client_5</v>
      </c>
      <c r="D23" s="41" t="str">
        <f>IF(MRN_5="N/A","",'Chart Review Info'!$F$15)</f>
        <v/>
      </c>
      <c r="E23" s="41" t="str">
        <f>IF(MRN_1="N/A","",COUNTIFS(Data!$P$36:$P$635,"Yes",Data!$M$36:$M$635,$C23,Data!$O$36:$O$635,"Yes"))</f>
        <v/>
      </c>
      <c r="F23" s="41" t="str">
        <f>IF(MRN_1="N/A","",COUNTIFS(Data!$P$36:$P$635,"Yes",Data!$M$36:$M$635,$C23,Data!$N$36:$N$635,"Yes"))</f>
        <v/>
      </c>
      <c r="G23" s="54" t="str">
        <f>IF(MRN_1="N/A","",SUMIFS(Data!$H$36:$H$635,Data!$P$36:$P$635,"Yes",Data!$M$36:$M$635,$C23,Data!$N$36:$N$635,"Yes"))</f>
        <v/>
      </c>
      <c r="I23" s="38" t="s">
        <v>66</v>
      </c>
      <c r="J23" s="41">
        <f>SUMIF(Data!$T$36:$T$55,"Yes",Data!$AW$36:$AW$55)</f>
        <v>0</v>
      </c>
      <c r="K23" s="41">
        <f>SUMIF(Data!$T$36:$T$55,"Yes",Data!$ET$36:$ET$55)</f>
        <v>0</v>
      </c>
    </row>
    <row r="24" spans="1:11" ht="15" x14ac:dyDescent="0.2">
      <c r="A24" s="103">
        <v>6</v>
      </c>
      <c r="B24" s="3"/>
      <c r="C24" s="31" t="str">
        <f t="shared" si="1"/>
        <v>Client_6</v>
      </c>
      <c r="D24" s="39" t="str">
        <f>IF(MRN_6="N/A","",'Chart Review Info'!$F$16)</f>
        <v/>
      </c>
      <c r="E24" s="39" t="str">
        <f>IF(MRN_1="N/A","",COUNTIFS(Data!$P$36:$P$635,"Yes",Data!$M$36:$M$635,$C24,Data!$O$36:$O$635,"Yes"))</f>
        <v/>
      </c>
      <c r="F24" s="39" t="str">
        <f>IF(MRN_1="N/A","",COUNTIFS(Data!$P$36:$P$635,"Yes",Data!$M$36:$M$635,$C24,Data!$N$36:$N$635,"Yes"))</f>
        <v/>
      </c>
      <c r="G24" s="28" t="str">
        <f>IF(MRN_1="N/A","",SUMIFS(Data!$H$36:$H$635,Data!$P$36:$P$635,"Yes",Data!$M$36:$M$635,$C24,Data!$N$36:$N$635,"Yes"))</f>
        <v/>
      </c>
      <c r="I24" s="37" t="s">
        <v>67</v>
      </c>
      <c r="J24" s="39">
        <f>SUMIF(Data!$T$36:$T$55,"Yes",Data!$AZ$36:$AZ$55)</f>
        <v>0</v>
      </c>
      <c r="K24" s="39">
        <f>SUMIF(Data!$T$36:$T$55,"Yes",Data!$EU$36:$EU$55)</f>
        <v>0</v>
      </c>
    </row>
    <row r="25" spans="1:11" ht="15" x14ac:dyDescent="0.2">
      <c r="A25" s="103">
        <v>7</v>
      </c>
      <c r="B25" s="3"/>
      <c r="C25" s="31" t="str">
        <f t="shared" si="1"/>
        <v>Client_7</v>
      </c>
      <c r="D25" s="41" t="str">
        <f>IF(MRN_7="N/A","",'Chart Review Info'!$F$17)</f>
        <v/>
      </c>
      <c r="E25" s="41" t="str">
        <f>IF(MRN_1="N/A","",COUNTIFS(Data!$P$36:$P$635,"Yes",Data!$M$36:$M$635,$C25,Data!$O$36:$O$635,"Yes"))</f>
        <v/>
      </c>
      <c r="F25" s="41" t="str">
        <f>IF(MRN_1="N/A","",COUNTIFS(Data!$P$36:$P$635,"Yes",Data!$M$36:$M$635,$C25,Data!$N$36:$N$635,"Yes"))</f>
        <v/>
      </c>
      <c r="G25" s="54" t="str">
        <f>IF(MRN_1="N/A","",SUMIFS(Data!$H$36:$H$635,Data!$P$36:$P$635,"Yes",Data!$M$36:$M$635,$C25,Data!$N$36:$N$635,"Yes"))</f>
        <v/>
      </c>
      <c r="I25" s="36" t="s">
        <v>68</v>
      </c>
      <c r="J25" s="40">
        <f>SUMIF(Data!$T$36:$T$55,"Yes",Data!$BB$36:$BB$55)</f>
        <v>0</v>
      </c>
      <c r="K25" s="40">
        <f>SUMIF(Data!$T$36:$T$55,"Yes",Data!$EV$36:$EV$55)</f>
        <v>0</v>
      </c>
    </row>
    <row r="26" spans="1:11" ht="15" x14ac:dyDescent="0.2">
      <c r="A26" s="103">
        <v>8</v>
      </c>
      <c r="B26" s="3"/>
      <c r="C26" s="31" t="str">
        <f t="shared" si="1"/>
        <v>Client_8</v>
      </c>
      <c r="D26" s="39" t="str">
        <f>IF(MRN_8="N/A","",'Chart Review Info'!$F$18)</f>
        <v/>
      </c>
      <c r="E26" s="39" t="str">
        <f>IF(MRN_1="N/A","",COUNTIFS(Data!$P$36:$P$635,"Yes",Data!$M$36:$M$635,$C26,Data!$O$36:$O$635,"Yes"))</f>
        <v/>
      </c>
      <c r="F26" s="39" t="str">
        <f>IF(MRN_1="N/A","",COUNTIFS(Data!$P$36:$P$635,"Yes",Data!$M$36:$M$635,$C26,Data!$N$36:$N$635,"Yes"))</f>
        <v/>
      </c>
      <c r="G26" s="28" t="str">
        <f>IF(MRN_1="N/A","",SUMIFS(Data!$H$36:$H$635,Data!$P$36:$P$635,"Yes",Data!$M$36:$M$635,$C26,Data!$N$36:$N$635,"Yes"))</f>
        <v/>
      </c>
      <c r="I26" s="37" t="s">
        <v>69</v>
      </c>
      <c r="J26" s="39">
        <f>SUMIF(Data!$T$36:$T$55,"Yes",Data!$BE$36:$BE$55)</f>
        <v>0</v>
      </c>
      <c r="K26" s="39">
        <f>SUMIF(Data!$T$36:$T$55,"Yes",Data!$EW$36:$EW$55)</f>
        <v>0</v>
      </c>
    </row>
    <row r="27" spans="1:11" ht="15" x14ac:dyDescent="0.2">
      <c r="A27" s="103">
        <v>9</v>
      </c>
      <c r="B27" s="3"/>
      <c r="C27" s="31" t="str">
        <f t="shared" si="1"/>
        <v>Client_9</v>
      </c>
      <c r="D27" s="41" t="str">
        <f>IF(MRN_9="N/A","",'Chart Review Info'!$F$19)</f>
        <v/>
      </c>
      <c r="E27" s="41" t="str">
        <f>IF(MRN_1="N/A","",COUNTIFS(Data!$P$36:$P$635,"Yes",Data!$M$36:$M$635,$C27,Data!$O$36:$O$635,"Yes"))</f>
        <v/>
      </c>
      <c r="F27" s="41" t="str">
        <f>IF(MRN_1="N/A","",COUNTIFS(Data!$P$36:$P$635,"Yes",Data!$M$36:$M$635,$C27,Data!$N$36:$N$635,"Yes"))</f>
        <v/>
      </c>
      <c r="G27" s="54" t="str">
        <f>IF(MRN_1="N/A","",SUMIFS(Data!$H$36:$H$635,Data!$P$36:$P$635,"Yes",Data!$M$36:$M$635,$C27,Data!$N$36:$N$635,"Yes"))</f>
        <v/>
      </c>
      <c r="I27" s="38" t="s">
        <v>70</v>
      </c>
      <c r="J27" s="41">
        <f>SUMIF(Data!$T$36:$T$55,"Yes",Data!$BJ$36:$BJ$55)</f>
        <v>0</v>
      </c>
      <c r="K27" s="41">
        <f>SUMIF(Data!$T$36:$T$55,"Yes",Data!$EX$36:$EX$55)</f>
        <v>0</v>
      </c>
    </row>
    <row r="28" spans="1:11" ht="15" x14ac:dyDescent="0.2">
      <c r="A28" s="103">
        <v>10</v>
      </c>
      <c r="B28" s="3"/>
      <c r="C28" s="31" t="str">
        <f t="shared" si="1"/>
        <v>Client_10</v>
      </c>
      <c r="D28" s="39" t="str">
        <f>IF(MRN_10="N/A","",'Chart Review Info'!$F$20)</f>
        <v/>
      </c>
      <c r="E28" s="39" t="str">
        <f>IF(MRN_1="N/A","",COUNTIFS(Data!$P$36:$P$635,"Yes",Data!$M$36:$M$635,$C28,Data!$O$36:$O$635,"Yes"))</f>
        <v/>
      </c>
      <c r="F28" s="39" t="str">
        <f>IF(MRN_1="N/A","",COUNTIFS(Data!$P$36:$P$635,"Yes",Data!$M$36:$M$635,$C28,Data!$N$36:$N$635,"Yes"))</f>
        <v/>
      </c>
      <c r="G28" s="28" t="str">
        <f>IF(MRN_1="N/A","",SUMIFS(Data!$H$36:$H$635,Data!$P$36:$P$635,"Yes",Data!$M$36:$M$635,$C28,Data!$N$36:$N$635,"Yes"))</f>
        <v/>
      </c>
      <c r="I28" s="37" t="s">
        <v>71</v>
      </c>
      <c r="J28" s="39">
        <f>SUMIF(Data!$T$36:$T$55,"Yes",Data!$BW$36:$BW$55)</f>
        <v>0</v>
      </c>
      <c r="K28" s="39">
        <f>SUMIF(Data!$T$36:$T$55,"Yes",Data!$EY$36:$EY$55)</f>
        <v>0</v>
      </c>
    </row>
    <row r="29" spans="1:11" ht="15" x14ac:dyDescent="0.2">
      <c r="A29" s="103">
        <v>11</v>
      </c>
      <c r="B29" s="3"/>
      <c r="C29" s="31" t="str">
        <f t="shared" si="1"/>
        <v>Client_11</v>
      </c>
      <c r="D29" s="41" t="str">
        <f>IF(MRN_11="N/A","",'Chart Review Info'!$F$21)</f>
        <v/>
      </c>
      <c r="E29" s="41" t="str">
        <f>IF(MRN_1="N/A","",COUNTIFS(Data!$P$36:$P$635,"Yes",Data!$M$36:$M$635,$C29,Data!$O$36:$O$635,"Yes"))</f>
        <v/>
      </c>
      <c r="F29" s="41" t="str">
        <f>IF(MRN_1="N/A","",COUNTIFS(Data!$P$36:$P$635,"Yes",Data!$M$36:$M$635,$C29,Data!$N$36:$N$635,"Yes"))</f>
        <v/>
      </c>
      <c r="G29" s="54" t="str">
        <f>IF(MRN_1="N/A","",SUMIFS(Data!$H$36:$H$635,Data!$P$36:$P$635,"Yes",Data!$M$36:$M$635,$C29,Data!$N$36:$N$635,"Yes"))</f>
        <v/>
      </c>
      <c r="I29" s="37" t="s">
        <v>72</v>
      </c>
      <c r="J29" s="39">
        <f>SUMIF(Data!$T$36:$T$55,"Yes",Data!$CJ$36:$CJ$55)</f>
        <v>0</v>
      </c>
      <c r="K29" s="39">
        <f>SUMIF(Data!$T$36:$T$55,"Yes",Data!$EZ$36:$EZ$55)</f>
        <v>0</v>
      </c>
    </row>
    <row r="30" spans="1:11" ht="15" x14ac:dyDescent="0.2">
      <c r="A30" s="103">
        <v>12</v>
      </c>
      <c r="B30" s="3"/>
      <c r="C30" s="31" t="str">
        <f t="shared" si="1"/>
        <v>Client_12</v>
      </c>
      <c r="D30" s="39" t="str">
        <f>IF(MRN_12="N/A","",'Chart Review Info'!$F$22)</f>
        <v/>
      </c>
      <c r="E30" s="39" t="str">
        <f>IF(MRN_1="N/A","",COUNTIFS(Data!$P$36:$P$635,"Yes",Data!$M$36:$M$635,$C30,Data!$O$36:$O$635,"Yes"))</f>
        <v/>
      </c>
      <c r="F30" s="39" t="str">
        <f>IF(MRN_1="N/A","",COUNTIFS(Data!$P$36:$P$635,"Yes",Data!$M$36:$M$635,$C30,Data!$N$36:$N$635,"Yes"))</f>
        <v/>
      </c>
      <c r="G30" s="28" t="str">
        <f>IF(MRN_1="N/A","",SUMIFS(Data!$H$36:$H$635,Data!$P$36:$P$635,"Yes",Data!$M$36:$M$635,$C30,Data!$N$36:$N$635,"Yes"))</f>
        <v/>
      </c>
      <c r="I30" s="38" t="s">
        <v>73</v>
      </c>
      <c r="J30" s="41">
        <f>SUMIF(Data!$T$36:$T$55,"Yes",Data!$CN$36:$CN$55)</f>
        <v>0</v>
      </c>
      <c r="K30" s="41">
        <f>SUMIF(Data!$T$36:$T$55,"Yes",Data!$FA$36:$FA$55)</f>
        <v>0</v>
      </c>
    </row>
    <row r="31" spans="1:11" ht="15" x14ac:dyDescent="0.2">
      <c r="A31" s="103">
        <v>13</v>
      </c>
      <c r="B31" s="3"/>
      <c r="C31" s="31" t="str">
        <f t="shared" si="1"/>
        <v>Client_13</v>
      </c>
      <c r="D31" s="41" t="str">
        <f>IF(MRN_13="N/A","",'Chart Review Info'!$F$23)</f>
        <v/>
      </c>
      <c r="E31" s="41" t="str">
        <f>IF(MRN_1="N/A","",COUNTIFS(Data!$P$36:$P$635,"Yes",Data!$M$36:$M$635,$C31,Data!$O$36:$O$635,"Yes"))</f>
        <v/>
      </c>
      <c r="F31" s="41" t="str">
        <f>IF(MRN_1="N/A","",COUNTIFS(Data!$P$36:$P$635,"Yes",Data!$M$36:$M$635,$C31,Data!$N$36:$N$635,"Yes"))</f>
        <v/>
      </c>
      <c r="G31" s="54" t="str">
        <f>IF(MRN_1="N/A","",SUMIFS(Data!$H$36:$H$635,Data!$P$36:$P$635,"Yes",Data!$M$36:$M$635,$C31,Data!$N$36:$N$635,"Yes"))</f>
        <v/>
      </c>
      <c r="I31" s="37" t="s">
        <v>74</v>
      </c>
      <c r="J31" s="39">
        <f>SUMIF(Data!$T$36:$T$55,"Yes",Data!$CR$36:$CR$55)</f>
        <v>0</v>
      </c>
      <c r="K31" s="39">
        <f>SUMIF(Data!$T$36:$T$55,"Yes",Data!$FB$36:$FB$55)</f>
        <v>0</v>
      </c>
    </row>
    <row r="32" spans="1:11" ht="15" x14ac:dyDescent="0.2">
      <c r="A32" s="103">
        <v>14</v>
      </c>
      <c r="B32" s="3"/>
      <c r="C32" s="31" t="str">
        <f t="shared" si="1"/>
        <v>Client_14</v>
      </c>
      <c r="D32" s="39" t="str">
        <f>IF(MRN_14="N/A","",'Chart Review Info'!$F$24)</f>
        <v/>
      </c>
      <c r="E32" s="39" t="str">
        <f>IF(MRN_1="N/A","",COUNTIFS(Data!$P$36:$P$635,"Yes",Data!$M$36:$M$635,$C32,Data!$O$36:$O$635,"Yes"))</f>
        <v/>
      </c>
      <c r="F32" s="39" t="str">
        <f>IF(MRN_1="N/A","",COUNTIFS(Data!$P$36:$P$635,"Yes",Data!$M$36:$M$635,$C32,Data!$N$36:$N$635,"Yes"))</f>
        <v/>
      </c>
      <c r="G32" s="28" t="str">
        <f>IF(MRN_1="N/A","",SUMIFS(Data!$H$36:$H$635,Data!$P$36:$P$635,"Yes",Data!$M$36:$M$635,$C32,Data!$N$36:$N$635,"Yes"))</f>
        <v/>
      </c>
      <c r="I32" s="38" t="s">
        <v>75</v>
      </c>
      <c r="J32" s="41">
        <f>SUMIF(Data!$T$36:$T$55,"Yes",Data!$CU$36:$CU$55)</f>
        <v>0</v>
      </c>
      <c r="K32" s="41">
        <f>SUMIF(Data!$T$36:$T$55,"Yes",Data!$FC$36:$FC$55)</f>
        <v>0</v>
      </c>
    </row>
    <row r="33" spans="1:11" ht="15" x14ac:dyDescent="0.2">
      <c r="A33" s="103">
        <v>15</v>
      </c>
      <c r="B33" s="3"/>
      <c r="C33" s="31" t="str">
        <f t="shared" si="1"/>
        <v>Client_15</v>
      </c>
      <c r="D33" s="41" t="str">
        <f>IF(MRN_15="N/A","",'Chart Review Info'!$F$25)</f>
        <v/>
      </c>
      <c r="E33" s="41" t="str">
        <f>IF(MRN_1="N/A","",COUNTIFS(Data!$P$36:$P$635,"Yes",Data!$M$36:$M$635,$C33,Data!$O$36:$O$635,"Yes"))</f>
        <v/>
      </c>
      <c r="F33" s="41" t="str">
        <f>IF(MRN_1="N/A","",COUNTIFS(Data!$P$36:$P$635,"Yes",Data!$M$36:$M$635,$C33,Data!$N$36:$N$635,"Yes"))</f>
        <v/>
      </c>
      <c r="G33" s="54" t="str">
        <f>IF(MRN_1="N/A","",SUMIFS(Data!$H$36:$H$635,Data!$P$36:$P$635,"Yes",Data!$M$36:$M$635,$C33,Data!$N$36:$N$635,"Yes"))</f>
        <v/>
      </c>
      <c r="I33" s="37" t="s">
        <v>76</v>
      </c>
      <c r="J33" s="39">
        <f>SUMIF(Data!$T$36:$T$55,"Yes",Data!$CX$36:$CX$55)</f>
        <v>0</v>
      </c>
      <c r="K33" s="39">
        <f>SUMIF(Data!$T$36:$T$55,"Yes",Data!$FD$36:$FD$55)</f>
        <v>0</v>
      </c>
    </row>
    <row r="34" spans="1:11" ht="15" x14ac:dyDescent="0.2">
      <c r="A34" s="103">
        <v>16</v>
      </c>
      <c r="B34" s="3"/>
      <c r="C34" s="31" t="str">
        <f t="shared" si="1"/>
        <v>Client_16</v>
      </c>
      <c r="D34" s="39" t="str">
        <f>IF(MRN_16="N/A","",'Chart Review Info'!$F$26)</f>
        <v/>
      </c>
      <c r="E34" s="39" t="str">
        <f>IF(MRN_1="N/A","",COUNTIFS(Data!$P$36:$P$635,"Yes",Data!$M$36:$M$635,$C34,Data!$O$36:$O$635,"Yes"))</f>
        <v/>
      </c>
      <c r="F34" s="39" t="str">
        <f>IF(MRN_1="N/A","",COUNTIFS(Data!$P$36:$P$635,"Yes",Data!$M$36:$M$635,$C34,Data!$N$36:$N$635,"Yes"))</f>
        <v/>
      </c>
      <c r="G34" s="28" t="str">
        <f>IF(MRN_1="N/A","",SUMIFS(Data!$H$36:$H$635,Data!$P$36:$P$635,"Yes",Data!$M$36:$M$635,$C34,Data!$N$36:$N$635,"Yes"))</f>
        <v/>
      </c>
    </row>
    <row r="35" spans="1:11" ht="15" x14ac:dyDescent="0.2">
      <c r="A35" s="103">
        <v>17</v>
      </c>
      <c r="B35" s="3"/>
      <c r="C35" s="31" t="str">
        <f t="shared" si="1"/>
        <v>Client_17</v>
      </c>
      <c r="D35" s="41" t="str">
        <f>IF(MRN_17="N/A","",'Chart Review Info'!$F$27)</f>
        <v/>
      </c>
      <c r="E35" s="41" t="str">
        <f>IF(MRN_1="N/A","",COUNTIFS(Data!$P$36:$P$635,"Yes",Data!$M$36:$M$635,$C35,Data!$O$36:$O$635,"Yes"))</f>
        <v/>
      </c>
      <c r="F35" s="41" t="str">
        <f>IF(MRN_1="N/A","",COUNTIFS(Data!$P$36:$P$635,"Yes",Data!$M$36:$M$635,$C35,Data!$N$36:$N$635,"Yes"))</f>
        <v/>
      </c>
      <c r="G35" s="54" t="str">
        <f>IF(MRN_1="N/A","",SUMIFS(Data!$H$36:$H$635,Data!$P$36:$P$635,"Yes",Data!$M$36:$M$635,$C35,Data!$N$36:$N$635,"Yes"))</f>
        <v/>
      </c>
    </row>
    <row r="36" spans="1:11" ht="15" x14ac:dyDescent="0.2">
      <c r="A36" s="103">
        <v>18</v>
      </c>
      <c r="B36" s="3"/>
      <c r="C36" s="31" t="str">
        <f t="shared" si="1"/>
        <v>Client_18</v>
      </c>
      <c r="D36" s="39" t="str">
        <f>IF(MRN_18="N/A","",'Chart Review Info'!$F$28)</f>
        <v/>
      </c>
      <c r="E36" s="39" t="str">
        <f>IF(MRN_1="N/A","",COUNTIFS(Data!$P$36:$P$635,"Yes",Data!$M$36:$M$635,$C36,Data!$O$36:$O$635,"Yes"))</f>
        <v/>
      </c>
      <c r="F36" s="39" t="str">
        <f>IF(MRN_1="N/A","",COUNTIFS(Data!$P$36:$P$635,"Yes",Data!$M$36:$M$635,$C36,Data!$N$36:$N$635,"Yes"))</f>
        <v/>
      </c>
      <c r="G36" s="28" t="str">
        <f>IF(MRN_1="N/A","",SUMIFS(Data!$H$36:$H$635,Data!$P$36:$P$635,"Yes",Data!$M$36:$M$635,$C36,Data!$N$36:$N$635,"Yes"))</f>
        <v/>
      </c>
    </row>
    <row r="37" spans="1:11" ht="15" x14ac:dyDescent="0.2">
      <c r="A37" s="103">
        <v>19</v>
      </c>
      <c r="B37" s="3"/>
      <c r="C37" s="31" t="str">
        <f t="shared" si="1"/>
        <v>Client_19</v>
      </c>
      <c r="D37" s="41" t="str">
        <f>IF(MRN_19="N/A","",'Chart Review Info'!$F$29)</f>
        <v/>
      </c>
      <c r="E37" s="41" t="str">
        <f>IF(MRN_1="N/A","",COUNTIFS(Data!$P$36:$P$635,"Yes",Data!$M$36:$M$635,$C37,Data!$O$36:$O$635,"Yes"))</f>
        <v/>
      </c>
      <c r="F37" s="41" t="str">
        <f>IF(MRN_1="N/A","",COUNTIFS(Data!$P$36:$P$635,"Yes",Data!$M$36:$M$635,$C37,Data!$N$36:$N$635,"Yes"))</f>
        <v/>
      </c>
      <c r="G37" s="54" t="str">
        <f>IF(MRN_1="N/A","",SUMIFS(Data!$H$36:$H$635,Data!$P$36:$P$635,"Yes",Data!$M$36:$M$635,$C37,Data!$N$36:$N$635,"Yes"))</f>
        <v/>
      </c>
    </row>
    <row r="38" spans="1:11" ht="15" x14ac:dyDescent="0.2">
      <c r="A38" s="103">
        <v>20</v>
      </c>
      <c r="B38" s="3"/>
      <c r="C38" s="31" t="str">
        <f>"Client_"&amp;A38</f>
        <v>Client_20</v>
      </c>
      <c r="D38" s="50" t="str">
        <f>IF(MRN_20="N/A","",'Chart Review Info'!$F$30)</f>
        <v/>
      </c>
      <c r="E38" s="50" t="str">
        <f>IF(MRN_1="N/A","",COUNTIFS(Data!$P$36:$P$635,"Yes",Data!$M$36:$M$635,$C38,Data!$O$36:$O$635,"Yes"))</f>
        <v/>
      </c>
      <c r="F38" s="50" t="str">
        <f>IF(MRN_1="N/A","",COUNTIFS(Data!$P$36:$P$635,"Yes",Data!$M$36:$M$635,$C38,Data!$N$36:$N$635,"Yes"))</f>
        <v/>
      </c>
      <c r="G38" s="32" t="str">
        <f>IF(MRN_1="N/A","",SUMIFS(Data!$H$36:$H$635,Data!$P$36:$P$635,"Yes",Data!$M$36:$M$635,$C38,Data!$N$36:$N$635,"Yes"))</f>
        <v/>
      </c>
    </row>
    <row r="39" spans="1:11" ht="15" x14ac:dyDescent="0.2">
      <c r="A39" s="103">
        <f t="shared" si="0"/>
        <v>0</v>
      </c>
      <c r="B39" s="3"/>
      <c r="C39" s="29" t="s">
        <v>77</v>
      </c>
      <c r="D39" s="55">
        <f>SUM(D19:D38)</f>
        <v>0</v>
      </c>
      <c r="E39" s="55">
        <f>SUM(E19:E38)</f>
        <v>0</v>
      </c>
      <c r="F39" s="55">
        <f t="shared" ref="F39:G39" si="2">SUM(F19:F38)</f>
        <v>0</v>
      </c>
      <c r="G39" s="56">
        <f t="shared" si="2"/>
        <v>0</v>
      </c>
    </row>
    <row r="40" spans="1:11" ht="15" x14ac:dyDescent="0.2">
      <c r="A40" s="103" t="str">
        <f t="shared" si="0"/>
        <v/>
      </c>
      <c r="B40" s="3"/>
      <c r="D40"/>
    </row>
    <row r="41" spans="1:11" ht="15" x14ac:dyDescent="0.2">
      <c r="A41" s="103" t="str">
        <f t="shared" si="0"/>
        <v/>
      </c>
      <c r="C41" s="10"/>
      <c r="D41"/>
      <c r="G41" s="34"/>
    </row>
    <row r="42" spans="1:11" ht="15.75" x14ac:dyDescent="0.25">
      <c r="A42" s="148" t="str">
        <f t="shared" si="0"/>
        <v/>
      </c>
      <c r="C42" s="57" t="s">
        <v>78</v>
      </c>
      <c r="D42" s="58"/>
      <c r="E42" s="58"/>
      <c r="F42" s="59"/>
      <c r="G42" s="60" t="s">
        <v>79</v>
      </c>
      <c r="H42" s="58"/>
      <c r="I42" s="58"/>
      <c r="J42" s="58"/>
      <c r="K42" s="61" t="s">
        <v>80</v>
      </c>
    </row>
    <row r="43" spans="1:11" ht="15" x14ac:dyDescent="0.2">
      <c r="A43" s="148" t="str">
        <f t="shared" si="0"/>
        <v>INTAKE DOCUMENTS</v>
      </c>
      <c r="C43" s="160"/>
      <c r="D43" s="211" t="s">
        <v>81</v>
      </c>
      <c r="E43" s="212"/>
      <c r="F43" s="212"/>
      <c r="G43" s="212"/>
      <c r="H43" s="212"/>
      <c r="I43" s="212"/>
      <c r="J43" s="213"/>
      <c r="K43" s="141" cm="1">
        <f t="array" aca="1" ref="K43:K167" ca="1">TRANSPOSE(Data!U59:EO59)</f>
        <v>0</v>
      </c>
    </row>
    <row r="44" spans="1:11" ht="199.5" x14ac:dyDescent="0.2">
      <c r="A44" s="148" t="str">
        <f>IF($D44="","",$D44)</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44" s="45"/>
      <c r="C44" s="142" t="s">
        <v>82</v>
      </c>
      <c r="D44" s="196" t="s">
        <v>83</v>
      </c>
      <c r="E44" s="197"/>
      <c r="F44" s="197"/>
      <c r="G44" s="197"/>
      <c r="H44" s="197"/>
      <c r="I44" s="197"/>
      <c r="J44" s="198"/>
      <c r="K44" s="143">
        <f ca="1"/>
        <v>0</v>
      </c>
    </row>
    <row r="45" spans="1:11" ht="28.5" x14ac:dyDescent="0.2">
      <c r="A45" s="148" t="str">
        <f t="shared" ref="A45:A114" si="3">IF($D45="","",$D45)</f>
        <v>If telehealth or telephone services are provided, is there documented consent (written or verbal) specific to the provision of telehealth services prior to initial delivery of services?</v>
      </c>
      <c r="B45" s="45"/>
      <c r="C45" s="142" t="s">
        <v>84</v>
      </c>
      <c r="D45" s="190" t="s">
        <v>85</v>
      </c>
      <c r="E45" s="191"/>
      <c r="F45" s="191"/>
      <c r="G45" s="191"/>
      <c r="H45" s="191"/>
      <c r="I45" s="191"/>
      <c r="J45" s="192"/>
      <c r="K45" s="143">
        <f ca="1"/>
        <v>0</v>
      </c>
    </row>
    <row r="46" spans="1:11" ht="171" x14ac:dyDescent="0.2">
      <c r="A46" s="148" t="str">
        <f t="shared" si="3"/>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B46" s="45"/>
      <c r="C46" s="142" t="s">
        <v>86</v>
      </c>
      <c r="D46" s="190" t="s">
        <v>87</v>
      </c>
      <c r="E46" s="191"/>
      <c r="F46" s="191"/>
      <c r="G46" s="191"/>
      <c r="H46" s="191"/>
      <c r="I46" s="191"/>
      <c r="J46" s="192"/>
      <c r="K46" s="143">
        <f ca="1"/>
        <v>0</v>
      </c>
    </row>
    <row r="47" spans="1:11" ht="28.5" x14ac:dyDescent="0.2">
      <c r="A47" s="148" t="str">
        <f t="shared" si="3"/>
        <v>For clients whose primary language is not English, is there evidence of informing materials provided to client in their primary/preferred language?</v>
      </c>
      <c r="C47" s="142" t="s">
        <v>88</v>
      </c>
      <c r="D47" s="190" t="s">
        <v>89</v>
      </c>
      <c r="E47" s="191"/>
      <c r="F47" s="191"/>
      <c r="G47" s="191"/>
      <c r="H47" s="191"/>
      <c r="I47" s="191"/>
      <c r="J47" s="192"/>
      <c r="K47" s="143">
        <f ca="1"/>
        <v>0</v>
      </c>
    </row>
    <row r="48" spans="1:11" ht="42.75" x14ac:dyDescent="0.2">
      <c r="A48" s="148" t="str">
        <f t="shared" si="3"/>
        <v xml:space="preserve">Do services include Body Specimen Screening (as applicable to this client)? If lab specimens show up positive, is there a corresponding note from the counselor that this was addressed by the counselor with the client? </v>
      </c>
      <c r="C48" s="142" t="s">
        <v>90</v>
      </c>
      <c r="D48" s="190" t="s">
        <v>91</v>
      </c>
      <c r="E48" s="191"/>
      <c r="F48" s="191"/>
      <c r="G48" s="191"/>
      <c r="H48" s="191"/>
      <c r="I48" s="191"/>
      <c r="J48" s="192"/>
      <c r="K48" s="143">
        <f ca="1"/>
        <v>0</v>
      </c>
    </row>
    <row r="49" spans="1:11" ht="28.5" x14ac:dyDescent="0.2">
      <c r="A49" s="148" t="str">
        <f t="shared" si="3"/>
        <v xml:space="preserve">Has the client's Medi-Cal eligibility been determined at least monthly with proof maintained in the record? </v>
      </c>
      <c r="C49" s="142" t="s">
        <v>92</v>
      </c>
      <c r="D49" s="190" t="s">
        <v>93</v>
      </c>
      <c r="E49" s="191"/>
      <c r="F49" s="191"/>
      <c r="G49" s="191"/>
      <c r="H49" s="191"/>
      <c r="I49" s="191"/>
      <c r="J49" s="192"/>
      <c r="K49" s="143">
        <f ca="1"/>
        <v>0</v>
      </c>
    </row>
    <row r="50" spans="1:11" ht="15" x14ac:dyDescent="0.2">
      <c r="A50" s="148" t="str">
        <f t="shared" si="3"/>
        <v>ASSESSMENT / ASAM</v>
      </c>
      <c r="B50" s="45"/>
      <c r="C50" s="161"/>
      <c r="D50" s="199" t="s">
        <v>94</v>
      </c>
      <c r="E50" s="200"/>
      <c r="F50" s="200"/>
      <c r="G50" s="200"/>
      <c r="H50" s="200"/>
      <c r="I50" s="200"/>
      <c r="J50" s="201"/>
      <c r="K50" s="144">
        <f ca="1"/>
        <v>0</v>
      </c>
    </row>
    <row r="51" spans="1:11" ht="71.25" x14ac:dyDescent="0.2">
      <c r="A51" s="148" t="str">
        <f t="shared" si="3"/>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B51" s="45"/>
      <c r="C51" s="145" t="s">
        <v>95</v>
      </c>
      <c r="D51" s="190" t="s">
        <v>96</v>
      </c>
      <c r="E51" s="191"/>
      <c r="F51" s="191"/>
      <c r="G51" s="191"/>
      <c r="H51" s="191"/>
      <c r="I51" s="191"/>
      <c r="J51" s="192"/>
      <c r="K51" s="143">
        <f ca="1"/>
        <v>0</v>
      </c>
    </row>
    <row r="52" spans="1:11" ht="114" x14ac:dyDescent="0.2">
      <c r="A52" s="148" t="str">
        <f t="shared" si="3"/>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C52" s="145" t="s">
        <v>97</v>
      </c>
      <c r="D52" s="190" t="s">
        <v>98</v>
      </c>
      <c r="E52" s="191"/>
      <c r="F52" s="191"/>
      <c r="G52" s="191"/>
      <c r="H52" s="191"/>
      <c r="I52" s="191"/>
      <c r="J52" s="192"/>
      <c r="K52" s="143">
        <f ca="1"/>
        <v>0</v>
      </c>
    </row>
    <row r="53" spans="1:11" ht="28.5" x14ac:dyDescent="0.2">
      <c r="A53" s="148" t="str">
        <f t="shared" si="3"/>
        <v>ASAM: Is the actual level of care either the same as the indicated Level of Care (LOC), or is the change sufficiently justified?</v>
      </c>
      <c r="C53" s="145" t="s">
        <v>99</v>
      </c>
      <c r="D53" s="190" t="s">
        <v>100</v>
      </c>
      <c r="E53" s="191"/>
      <c r="F53" s="191"/>
      <c r="G53" s="191"/>
      <c r="H53" s="191"/>
      <c r="I53" s="191"/>
      <c r="J53" s="192"/>
      <c r="K53" s="143">
        <f ca="1"/>
        <v>0</v>
      </c>
    </row>
    <row r="54" spans="1:11" ht="28.5" x14ac:dyDescent="0.2">
      <c r="A54" s="148" t="str">
        <f t="shared" si="3"/>
        <v>ASAM: Do the client-specific facts cited in each dimension support the severity rating chosen for that dimension?</v>
      </c>
      <c r="C54" s="145" t="s">
        <v>101</v>
      </c>
      <c r="D54" s="184" t="s">
        <v>102</v>
      </c>
      <c r="E54" s="185"/>
      <c r="F54" s="185"/>
      <c r="G54" s="185"/>
      <c r="H54" s="185"/>
      <c r="I54" s="185"/>
      <c r="J54" s="186"/>
      <c r="K54" s="143">
        <f ca="1"/>
        <v>0</v>
      </c>
    </row>
    <row r="55" spans="1:11" ht="28.5" x14ac:dyDescent="0.2">
      <c r="A55" s="148" t="str">
        <f t="shared" si="3"/>
        <v xml:space="preserve">ASAM: Is the indicated level of care supported by the severity ratings in each of the dimensions? </v>
      </c>
      <c r="B55" s="45"/>
      <c r="C55" s="145" t="s">
        <v>103</v>
      </c>
      <c r="D55" s="184" t="s">
        <v>104</v>
      </c>
      <c r="E55" s="185"/>
      <c r="F55" s="185"/>
      <c r="G55" s="185"/>
      <c r="H55" s="185"/>
      <c r="I55" s="185"/>
      <c r="J55" s="186"/>
      <c r="K55" s="143">
        <f ca="1"/>
        <v>0</v>
      </c>
    </row>
    <row r="56" spans="1:11" ht="42.75" x14ac:dyDescent="0.2">
      <c r="A56" s="148" t="str">
        <f t="shared" si="3"/>
        <v>If there is an identified need for MAT services, is there evidence that the provider has either provided MAT directly or provided the client with a referral to MAT services ensuring that the client has followed through with referral?</v>
      </c>
      <c r="B56" s="45"/>
      <c r="C56" s="145" t="s">
        <v>105</v>
      </c>
      <c r="D56" s="184" t="s">
        <v>106</v>
      </c>
      <c r="E56" s="185"/>
      <c r="F56" s="185"/>
      <c r="G56" s="185"/>
      <c r="H56" s="185"/>
      <c r="I56" s="185"/>
      <c r="J56" s="186"/>
      <c r="K56" s="143">
        <f ca="1"/>
        <v>0</v>
      </c>
    </row>
    <row r="57" spans="1:11" ht="28.5" x14ac:dyDescent="0.2">
      <c r="A57" s="148" t="str">
        <f t="shared" si="3"/>
        <v>Is there evidence of program/episode admission submitted within California Outcomes Measurement System (CalOMS) for Treatment (CalOMS-Tx)?</v>
      </c>
      <c r="C57" s="145" t="s">
        <v>107</v>
      </c>
      <c r="D57" s="184" t="s">
        <v>108</v>
      </c>
      <c r="E57" s="185"/>
      <c r="F57" s="185"/>
      <c r="G57" s="185"/>
      <c r="H57" s="185"/>
      <c r="I57" s="185"/>
      <c r="J57" s="186"/>
      <c r="K57" s="143">
        <f ca="1"/>
        <v>0</v>
      </c>
    </row>
    <row r="58" spans="1:11" ht="85.5" x14ac:dyDescent="0.2">
      <c r="A58" s="148" t="str">
        <f t="shared" si="3"/>
        <v>For clients under the age of 21: Does the assessment include identified safety issues such as: 
- Risk of suicide
- Current or history of physical and/or sexual abuse or perpetration of physical or sexual abuse on others
- Evaluation of risk to self or others</v>
      </c>
      <c r="C58" s="145" t="s">
        <v>109</v>
      </c>
      <c r="D58" s="184" t="s">
        <v>110</v>
      </c>
      <c r="E58" s="185"/>
      <c r="F58" s="185"/>
      <c r="G58" s="185"/>
      <c r="H58" s="185"/>
      <c r="I58" s="185"/>
      <c r="J58" s="186"/>
      <c r="K58" s="143">
        <f ca="1"/>
        <v>0</v>
      </c>
    </row>
    <row r="59" spans="1:11" ht="15" x14ac:dyDescent="0.2">
      <c r="A59" s="148" t="str">
        <f t="shared" si="3"/>
        <v>DIAGNOSIS, MEDICAL NECESSITY DETERMINATION, PHYSICAL EXAM</v>
      </c>
      <c r="B59" s="45"/>
      <c r="C59" s="161"/>
      <c r="D59" s="199" t="s">
        <v>111</v>
      </c>
      <c r="E59" s="200"/>
      <c r="F59" s="200"/>
      <c r="G59" s="200"/>
      <c r="H59" s="200"/>
      <c r="I59" s="200"/>
      <c r="J59" s="201"/>
      <c r="K59" s="144">
        <f ca="1"/>
        <v>0</v>
      </c>
    </row>
    <row r="60" spans="1:11" ht="142.5" x14ac:dyDescent="0.2">
      <c r="A60" s="148" t="str">
        <f t="shared" si="3"/>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60" s="45"/>
      <c r="C60" s="142" t="s">
        <v>112</v>
      </c>
      <c r="D60" s="184" t="s">
        <v>113</v>
      </c>
      <c r="E60" s="185"/>
      <c r="F60" s="185"/>
      <c r="G60" s="185"/>
      <c r="H60" s="185"/>
      <c r="I60" s="185"/>
      <c r="J60" s="186"/>
      <c r="K60" s="143">
        <f ca="1"/>
        <v>0</v>
      </c>
    </row>
    <row r="61" spans="1:11" ht="57" x14ac:dyDescent="0.2">
      <c r="A61" s="148" t="str">
        <f t="shared" si="3"/>
        <v xml:space="preserve">Is there documentation of basis for Substance Use Disorder (SUD) diagnosis established within 30 days (or 60 days for adults documented experiencing homelessness or clients under 21 years of age) by a Medical Director, Licensed Physician, or LPHA? </v>
      </c>
      <c r="B61" s="45"/>
      <c r="C61" s="142" t="s">
        <v>114</v>
      </c>
      <c r="D61" s="184" t="s">
        <v>115</v>
      </c>
      <c r="E61" s="185"/>
      <c r="F61" s="185"/>
      <c r="G61" s="185"/>
      <c r="H61" s="185"/>
      <c r="I61" s="185"/>
      <c r="J61" s="186"/>
      <c r="K61" s="143">
        <f ca="1"/>
        <v>0</v>
      </c>
    </row>
    <row r="62" spans="1:11" ht="42.75" x14ac:dyDescent="0.2">
      <c r="A62" s="148" t="str">
        <f t="shared" si="3"/>
        <v>If the assessment was completed by an AOD counselor, is there documentation of a face-to-face or telehealth meeting between the counselor and the LPHA to review the assessment and intake information to determine medical necessity?</v>
      </c>
      <c r="B62" s="45"/>
      <c r="C62" s="142" t="s">
        <v>116</v>
      </c>
      <c r="D62" s="184" t="s">
        <v>117</v>
      </c>
      <c r="E62" s="185"/>
      <c r="F62" s="185"/>
      <c r="G62" s="185"/>
      <c r="H62" s="185"/>
      <c r="I62" s="185"/>
      <c r="J62" s="186"/>
      <c r="K62" s="143">
        <f ca="1"/>
        <v>0</v>
      </c>
    </row>
    <row r="63" spans="1:11" ht="28.5" x14ac:dyDescent="0.2">
      <c r="A63" s="148" t="str">
        <f t="shared" si="3"/>
        <v>Has the Medical Director or LPHA typed or legibly printed their name,
and sign and date the diagnosis narrative documentation?</v>
      </c>
      <c r="B63" s="45"/>
      <c r="C63" s="142" t="s">
        <v>118</v>
      </c>
      <c r="D63" s="184" t="s">
        <v>119</v>
      </c>
      <c r="E63" s="185"/>
      <c r="F63" s="185"/>
      <c r="G63" s="185"/>
      <c r="H63" s="185"/>
      <c r="I63" s="185"/>
      <c r="J63" s="186"/>
      <c r="K63" s="143">
        <f ca="1"/>
        <v>0</v>
      </c>
    </row>
    <row r="64" spans="1:11" ht="28.5" x14ac:dyDescent="0.2">
      <c r="A64" s="148" t="str">
        <f t="shared" si="3"/>
        <v>Are all applicable diagnoses present and consistent with the information noted in the medical record?</v>
      </c>
      <c r="B64" s="45"/>
      <c r="C64" s="142" t="s">
        <v>120</v>
      </c>
      <c r="D64" s="184" t="s">
        <v>121</v>
      </c>
      <c r="E64" s="185"/>
      <c r="F64" s="185"/>
      <c r="G64" s="185"/>
      <c r="H64" s="185"/>
      <c r="I64" s="185"/>
      <c r="J64" s="186"/>
      <c r="K64" s="143">
        <f ca="1"/>
        <v>0</v>
      </c>
    </row>
    <row r="65" spans="1:11" ht="85.5" x14ac:dyDescent="0.2">
      <c r="A65" s="148" t="str">
        <f t="shared" si="3"/>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65" s="45"/>
      <c r="C65" s="142" t="s">
        <v>122</v>
      </c>
      <c r="D65" s="184" t="s">
        <v>123</v>
      </c>
      <c r="E65" s="185"/>
      <c r="F65" s="185"/>
      <c r="G65" s="185"/>
      <c r="H65" s="185"/>
      <c r="I65" s="185"/>
      <c r="J65" s="186"/>
      <c r="K65" s="143">
        <f ca="1"/>
        <v>0</v>
      </c>
    </row>
    <row r="66" spans="1:11" ht="28.5" x14ac:dyDescent="0.2">
      <c r="A66" s="148" t="str">
        <f t="shared" si="3"/>
        <v>Is there documentation of a physical exam completed within the 12 month period prior the client's admission date?</v>
      </c>
      <c r="B66" s="45"/>
      <c r="C66" s="142" t="s">
        <v>124</v>
      </c>
      <c r="D66" s="184" t="s">
        <v>125</v>
      </c>
      <c r="E66" s="185"/>
      <c r="F66" s="185"/>
      <c r="G66" s="185"/>
      <c r="H66" s="185"/>
      <c r="I66" s="185"/>
      <c r="J66" s="186"/>
      <c r="K66" s="143">
        <f ca="1"/>
        <v>0</v>
      </c>
    </row>
    <row r="67" spans="1:11" ht="42.75" x14ac:dyDescent="0.2">
      <c r="A67" s="148" t="str">
        <f t="shared" si="3"/>
        <v>For clients aged 18-21 and younger than 12 who are receiving SUD treatment, is there documented clinical appropriateness with written protocol that addresses developmentally appropriate services for the client's age group?</v>
      </c>
      <c r="C67" s="142" t="s">
        <v>126</v>
      </c>
      <c r="D67" s="184" t="s">
        <v>127</v>
      </c>
      <c r="E67" s="185"/>
      <c r="F67" s="185"/>
      <c r="G67" s="185"/>
      <c r="H67" s="185"/>
      <c r="I67" s="185"/>
      <c r="J67" s="186"/>
      <c r="K67" s="143">
        <f ca="1"/>
        <v>0</v>
      </c>
    </row>
    <row r="68" spans="1:11" ht="15" x14ac:dyDescent="0.2">
      <c r="A68" s="148" t="str">
        <f t="shared" si="3"/>
        <v>SERVICE COMPLIANCE VERIFICATION</v>
      </c>
      <c r="B68" s="45"/>
      <c r="C68" s="161"/>
      <c r="D68" s="187" t="s">
        <v>128</v>
      </c>
      <c r="E68" s="188"/>
      <c r="F68" s="188"/>
      <c r="G68" s="188"/>
      <c r="H68" s="188"/>
      <c r="I68" s="188"/>
      <c r="J68" s="189"/>
      <c r="K68" s="144">
        <f ca="1"/>
        <v>0</v>
      </c>
    </row>
    <row r="69" spans="1:11" ht="28.5" x14ac:dyDescent="0.2">
      <c r="A69" s="148" t="str">
        <f t="shared" si="3"/>
        <v>For outpatient services: Have no more than 9 hours per week of counseling services been provided to the client?</v>
      </c>
      <c r="C69" s="146" t="s">
        <v>129</v>
      </c>
      <c r="D69" s="184" t="s">
        <v>130</v>
      </c>
      <c r="E69" s="185"/>
      <c r="F69" s="185"/>
      <c r="G69" s="185"/>
      <c r="H69" s="185"/>
      <c r="I69" s="185"/>
      <c r="J69" s="186"/>
      <c r="K69" s="143">
        <f ca="1"/>
        <v>0</v>
      </c>
    </row>
    <row r="70" spans="1:11" ht="28.5" x14ac:dyDescent="0.2">
      <c r="A70" s="148" t="str">
        <f t="shared" si="3"/>
        <v>For intensive outpatient services: Have a minimum of 9 hours per week of counseling services been provided to the client?</v>
      </c>
      <c r="C70" s="146" t="s">
        <v>131</v>
      </c>
      <c r="D70" s="184" t="s">
        <v>132</v>
      </c>
      <c r="E70" s="185"/>
      <c r="F70" s="185"/>
      <c r="G70" s="185"/>
      <c r="H70" s="185"/>
      <c r="I70" s="185"/>
      <c r="J70" s="186"/>
      <c r="K70" s="143">
        <f ca="1"/>
        <v>0</v>
      </c>
    </row>
    <row r="71" spans="1:11" ht="15" x14ac:dyDescent="0.2">
      <c r="A71" s="148" t="str">
        <f t="shared" si="3"/>
        <v>GROUP SIGN-IN SHEET DOCUMENTATION</v>
      </c>
      <c r="B71" s="45"/>
      <c r="C71" s="161"/>
      <c r="D71" s="187" t="s">
        <v>133</v>
      </c>
      <c r="E71" s="188"/>
      <c r="F71" s="188"/>
      <c r="G71" s="188"/>
      <c r="H71" s="188"/>
      <c r="I71" s="188"/>
      <c r="J71" s="189"/>
      <c r="K71" s="144">
        <f ca="1"/>
        <v>0</v>
      </c>
    </row>
    <row r="72" spans="1:11" ht="28.5" x14ac:dyDescent="0.2">
      <c r="A72" s="148" t="str">
        <f t="shared" si="3"/>
        <v>Are all groups limited to no less than 2 and no more than 12 clients with at least one Medi-Cal client in attendance?</v>
      </c>
      <c r="B72" s="45"/>
      <c r="C72" s="146" t="s">
        <v>134</v>
      </c>
      <c r="D72" s="190" t="s">
        <v>135</v>
      </c>
      <c r="E72" s="191"/>
      <c r="F72" s="191"/>
      <c r="G72" s="191"/>
      <c r="H72" s="191"/>
      <c r="I72" s="191"/>
      <c r="J72" s="192"/>
      <c r="K72" s="143">
        <f ca="1"/>
        <v>0</v>
      </c>
    </row>
    <row r="73" spans="1:11" ht="71.25" x14ac:dyDescent="0.2">
      <c r="A73" s="148" t="str">
        <f t="shared" si="3"/>
        <v>For every group counseling session are the following included:
- Name and signature of counselor(s)
- The date of the counseling session
- The topic of the counseling session
- The start and end time of the counseling session</v>
      </c>
      <c r="B73" s="45"/>
      <c r="C73" s="146" t="s">
        <v>136</v>
      </c>
      <c r="D73" s="190" t="s">
        <v>137</v>
      </c>
      <c r="E73" s="191"/>
      <c r="F73" s="191"/>
      <c r="G73" s="191"/>
      <c r="H73" s="191"/>
      <c r="I73" s="191"/>
      <c r="J73" s="192"/>
      <c r="K73" s="143">
        <f ca="1"/>
        <v>0</v>
      </c>
    </row>
    <row r="74" spans="1:11" ht="15" x14ac:dyDescent="0.2">
      <c r="A74" s="148" t="str">
        <f t="shared" si="3"/>
        <v>DISCHARGE DOCUMENTATION</v>
      </c>
      <c r="C74" s="161"/>
      <c r="D74" s="187" t="s">
        <v>138</v>
      </c>
      <c r="E74" s="188"/>
      <c r="F74" s="188"/>
      <c r="G74" s="188"/>
      <c r="H74" s="188"/>
      <c r="I74" s="188"/>
      <c r="J74" s="189"/>
      <c r="K74" s="144">
        <f ca="1"/>
        <v>0</v>
      </c>
    </row>
    <row r="75" spans="1:11" ht="28.5" x14ac:dyDescent="0.2">
      <c r="A75" s="148" t="str">
        <f t="shared" si="3"/>
        <v>Is there evidence of CalOMS-Tx annual (if applicable) and discharge information submitted for program/episode?</v>
      </c>
      <c r="B75" s="45"/>
      <c r="C75" s="146" t="s">
        <v>139</v>
      </c>
      <c r="D75" s="184" t="s">
        <v>140</v>
      </c>
      <c r="E75" s="185"/>
      <c r="F75" s="185"/>
      <c r="G75" s="185"/>
      <c r="H75" s="185"/>
      <c r="I75" s="185"/>
      <c r="J75" s="186"/>
      <c r="K75" s="143">
        <f ca="1"/>
        <v>0</v>
      </c>
    </row>
    <row r="76" spans="1:11" ht="15" x14ac:dyDescent="0.2">
      <c r="A76" s="148" t="str">
        <f t="shared" si="3"/>
        <v>PERINATAL SERVICES</v>
      </c>
      <c r="B76" s="45"/>
      <c r="C76" s="161"/>
      <c r="D76" s="187" t="s">
        <v>141</v>
      </c>
      <c r="E76" s="188"/>
      <c r="F76" s="188"/>
      <c r="G76" s="188"/>
      <c r="H76" s="188"/>
      <c r="I76" s="188"/>
      <c r="J76" s="189"/>
      <c r="K76" s="144">
        <f ca="1"/>
        <v>0</v>
      </c>
    </row>
    <row r="77" spans="1:11" ht="42.75" x14ac:dyDescent="0.2">
      <c r="A77" s="148" t="str">
        <f t="shared" si="3"/>
        <v>Do services rendered address treatment and recovery issues specific to pregnant and postpartum women such as relationships, sexual and physical abuse, and development of parenting skills?</v>
      </c>
      <c r="C77" s="146" t="s">
        <v>142</v>
      </c>
      <c r="D77" s="184" t="s">
        <v>143</v>
      </c>
      <c r="E77" s="185"/>
      <c r="F77" s="185"/>
      <c r="G77" s="185"/>
      <c r="H77" s="185"/>
      <c r="I77" s="185"/>
      <c r="J77" s="186"/>
      <c r="K77" s="143">
        <f ca="1"/>
        <v>0</v>
      </c>
    </row>
    <row r="78" spans="1:11" ht="28.5" x14ac:dyDescent="0.2">
      <c r="A78" s="148" t="str">
        <f t="shared" si="3"/>
        <v>Does the medical documentation substantiate the client's pregnancy and is the last day of pregnancy documented in the client's record?</v>
      </c>
      <c r="B78" s="45"/>
      <c r="C78" s="146" t="s">
        <v>144</v>
      </c>
      <c r="D78" s="184" t="s">
        <v>145</v>
      </c>
      <c r="E78" s="185"/>
      <c r="F78" s="185"/>
      <c r="G78" s="185"/>
      <c r="H78" s="185"/>
      <c r="I78" s="185"/>
      <c r="J78" s="186"/>
      <c r="K78" s="143">
        <f ca="1"/>
        <v>0</v>
      </c>
    </row>
    <row r="79" spans="1:11" ht="15" x14ac:dyDescent="0.2">
      <c r="A79" s="148" t="str">
        <f t="shared" si="3"/>
        <v>PROBLEM LIST</v>
      </c>
      <c r="B79" s="45"/>
      <c r="C79" s="161"/>
      <c r="D79" s="187" t="s">
        <v>146</v>
      </c>
      <c r="E79" s="188"/>
      <c r="F79" s="188"/>
      <c r="G79" s="188"/>
      <c r="H79" s="188"/>
      <c r="I79" s="188"/>
      <c r="J79" s="189"/>
      <c r="K79" s="144">
        <f ca="1"/>
        <v>0</v>
      </c>
    </row>
    <row r="80" spans="1:11" ht="14.25" x14ac:dyDescent="0.2">
      <c r="A80" s="148" t="str">
        <f t="shared" si="3"/>
        <v>Is there a problem list present in the chart that includes all required elements?</v>
      </c>
      <c r="B80" s="45"/>
      <c r="C80" s="146" t="s">
        <v>147</v>
      </c>
      <c r="D80" s="184" t="s">
        <v>148</v>
      </c>
      <c r="E80" s="185"/>
      <c r="F80" s="185"/>
      <c r="G80" s="185"/>
      <c r="H80" s="185"/>
      <c r="I80" s="185"/>
      <c r="J80" s="186"/>
      <c r="K80" s="143">
        <f ca="1"/>
        <v>0</v>
      </c>
    </row>
    <row r="81" spans="1:11" ht="28.5" x14ac:dyDescent="0.2">
      <c r="A81" s="148" t="str">
        <f t="shared" si="3"/>
        <v>Is the name and  title present of each provider that identified, added or removed items from the problem list as well as the date the items were identified, added or removed?</v>
      </c>
      <c r="B81" s="45"/>
      <c r="C81" s="146" t="s">
        <v>149</v>
      </c>
      <c r="D81" s="184" t="s">
        <v>150</v>
      </c>
      <c r="E81" s="185"/>
      <c r="F81" s="185"/>
      <c r="G81" s="185"/>
      <c r="H81" s="185"/>
      <c r="I81" s="185"/>
      <c r="J81" s="186"/>
      <c r="K81" s="143">
        <f ca="1"/>
        <v>0</v>
      </c>
    </row>
    <row r="82" spans="1:11" ht="42.75" x14ac:dyDescent="0.2">
      <c r="A82" s="148" t="str">
        <f t="shared" si="3"/>
        <v xml:space="preserve">Has the problem list been updated on an ongoing basis to reflect the current presentation of the beneficiary and within a reasonable time and in accordance with generally accepted standards of practice?  </v>
      </c>
      <c r="B82" s="45"/>
      <c r="C82" s="146" t="s">
        <v>151</v>
      </c>
      <c r="D82" s="184" t="s">
        <v>152</v>
      </c>
      <c r="E82" s="185"/>
      <c r="F82" s="185"/>
      <c r="G82" s="185"/>
      <c r="H82" s="185"/>
      <c r="I82" s="185"/>
      <c r="J82" s="186"/>
      <c r="K82" s="143">
        <f ca="1"/>
        <v>0</v>
      </c>
    </row>
    <row r="83" spans="1:11" ht="42.75" x14ac:dyDescent="0.2">
      <c r="A83" s="148" t="str">
        <f t="shared" si="3"/>
        <v>Does the problem list reflect the current client needs, including any identified diagnoses, social determinants of health and/or Z codes and has the problem list been updated any time there is a relevant change to the beneficiary's condition?</v>
      </c>
      <c r="B83" s="45"/>
      <c r="C83" s="146" t="s">
        <v>153</v>
      </c>
      <c r="D83" s="184" t="s">
        <v>154</v>
      </c>
      <c r="E83" s="185"/>
      <c r="F83" s="185"/>
      <c r="G83" s="185"/>
      <c r="H83" s="185"/>
      <c r="I83" s="185"/>
      <c r="J83" s="186"/>
      <c r="K83" s="143">
        <f ca="1"/>
        <v>0</v>
      </c>
    </row>
    <row r="84" spans="1:11" ht="15" x14ac:dyDescent="0.2">
      <c r="A84" s="148" t="str">
        <f t="shared" si="3"/>
        <v>PROGRESS NOTES</v>
      </c>
      <c r="B84" s="45"/>
      <c r="C84" s="161"/>
      <c r="D84" s="187" t="s">
        <v>155</v>
      </c>
      <c r="E84" s="188"/>
      <c r="F84" s="188"/>
      <c r="G84" s="188"/>
      <c r="H84" s="188"/>
      <c r="I84" s="188"/>
      <c r="J84" s="189"/>
      <c r="K84" s="144">
        <f ca="1"/>
        <v>0</v>
      </c>
    </row>
    <row r="85" spans="1:11" ht="28.5" x14ac:dyDescent="0.2">
      <c r="A85" s="148" t="str">
        <f t="shared" si="3"/>
        <v>Were the majority of progress notes finalized within 3 business days (with the exception of progress notes for crisis services, which shall be completed within 24 hours)?</v>
      </c>
      <c r="B85" s="45"/>
      <c r="C85" s="146" t="s">
        <v>156</v>
      </c>
      <c r="D85" s="184" t="s">
        <v>157</v>
      </c>
      <c r="E85" s="185"/>
      <c r="F85" s="185"/>
      <c r="G85" s="185"/>
      <c r="H85" s="185"/>
      <c r="I85" s="185"/>
      <c r="J85" s="186"/>
      <c r="K85" s="143">
        <f ca="1"/>
        <v>0</v>
      </c>
    </row>
    <row r="86" spans="1:11" ht="57" x14ac:dyDescent="0.2">
      <c r="A86" s="148" t="str">
        <f t="shared" si="3"/>
        <v>Are progress notes signed (or the electronic equivalent) by the person providing the service? If no, identify the claims in the Services Addendum.
MHP Contract; BHIN 22-019</v>
      </c>
      <c r="B86" s="45"/>
      <c r="C86" s="146" t="s">
        <v>158</v>
      </c>
      <c r="D86" s="184" t="s">
        <v>159</v>
      </c>
      <c r="E86" s="185"/>
      <c r="F86" s="185"/>
      <c r="G86" s="185"/>
      <c r="H86" s="185"/>
      <c r="I86" s="185"/>
      <c r="J86" s="186"/>
      <c r="K86" s="143">
        <f ca="1"/>
        <v>0</v>
      </c>
    </row>
    <row r="87" spans="1:11" ht="28.5" x14ac:dyDescent="0.2">
      <c r="A87" s="148" t="str">
        <f t="shared" si="3"/>
        <v>Do all progress notes include the legible name of the provider, the date of signature, interventions provided and next steps to be taken by provider (i.e., plan)?</v>
      </c>
      <c r="B87" s="45"/>
      <c r="C87" s="146" t="s">
        <v>160</v>
      </c>
      <c r="D87" s="184" t="s">
        <v>161</v>
      </c>
      <c r="E87" s="185"/>
      <c r="F87" s="185"/>
      <c r="G87" s="185"/>
      <c r="H87" s="185"/>
      <c r="I87" s="185"/>
      <c r="J87" s="186"/>
      <c r="K87" s="143">
        <f ca="1"/>
        <v>0</v>
      </c>
    </row>
    <row r="88" spans="1:11" ht="14.25" x14ac:dyDescent="0.2">
      <c r="A88" s="148" t="str">
        <f t="shared" si="3"/>
        <v>Do progress notes include a sufficient description of SUD intervention(s) provided?</v>
      </c>
      <c r="B88" s="45"/>
      <c r="C88" s="146" t="s">
        <v>162</v>
      </c>
      <c r="D88" s="184" t="s">
        <v>163</v>
      </c>
      <c r="E88" s="185"/>
      <c r="F88" s="185"/>
      <c r="G88" s="185"/>
      <c r="H88" s="185"/>
      <c r="I88" s="185"/>
      <c r="J88" s="186"/>
      <c r="K88" s="143">
        <f ca="1"/>
        <v>0</v>
      </c>
    </row>
    <row r="89" spans="1:11" ht="28.5" x14ac:dyDescent="0.2">
      <c r="A89" s="148" t="str">
        <f t="shared" si="3"/>
        <v>For clients with identified risks, do progress notes document ongoing assessment, clinical monitoring, and intervention(s) that relate to the level of risk, when appropriate?</v>
      </c>
      <c r="B89" s="45"/>
      <c r="C89" s="146" t="s">
        <v>164</v>
      </c>
      <c r="D89" s="184" t="s">
        <v>165</v>
      </c>
      <c r="E89" s="185"/>
      <c r="F89" s="185"/>
      <c r="G89" s="185"/>
      <c r="H89" s="185"/>
      <c r="I89" s="185"/>
      <c r="J89" s="186"/>
      <c r="K89" s="143">
        <f ca="1"/>
        <v>0</v>
      </c>
    </row>
    <row r="90" spans="1:11" ht="28.5" x14ac:dyDescent="0.2">
      <c r="A90" s="148" t="str">
        <f t="shared" si="3"/>
        <v>For clients diagnosed with a co-occurring mental health disorder, do progress notes document specific integrated SUD treatment approaches, when appropriate?</v>
      </c>
      <c r="B90" s="45"/>
      <c r="C90" s="146" t="s">
        <v>166</v>
      </c>
      <c r="D90" s="184" t="s">
        <v>167</v>
      </c>
      <c r="E90" s="185"/>
      <c r="F90" s="185"/>
      <c r="G90" s="185"/>
      <c r="H90" s="185"/>
      <c r="I90" s="185"/>
      <c r="J90" s="186"/>
      <c r="K90" s="143">
        <f ca="1"/>
        <v>0</v>
      </c>
    </row>
    <row r="91" spans="1:11" ht="28.5" x14ac:dyDescent="0.2">
      <c r="A91" s="148" t="str">
        <f t="shared" si="3"/>
        <v>If necessary, were relevant mental health treatment referrals provided and documented in a progress note?</v>
      </c>
      <c r="B91" s="45"/>
      <c r="C91" s="146" t="s">
        <v>168</v>
      </c>
      <c r="D91" s="184" t="s">
        <v>169</v>
      </c>
      <c r="E91" s="185"/>
      <c r="F91" s="185"/>
      <c r="G91" s="185"/>
      <c r="H91" s="185"/>
      <c r="I91" s="185"/>
      <c r="J91" s="186"/>
      <c r="K91" s="143">
        <f ca="1"/>
        <v>0</v>
      </c>
    </row>
    <row r="92" spans="1:11" ht="57" x14ac:dyDescent="0.2">
      <c r="A92" s="148" t="str">
        <f t="shared" si="3"/>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B92" s="45"/>
      <c r="C92" s="146" t="s">
        <v>170</v>
      </c>
      <c r="D92" s="184" t="s">
        <v>171</v>
      </c>
      <c r="E92" s="185"/>
      <c r="F92" s="185"/>
      <c r="G92" s="185"/>
      <c r="H92" s="185"/>
      <c r="I92" s="185"/>
      <c r="J92" s="186"/>
      <c r="K92" s="143">
        <f ca="1"/>
        <v>0</v>
      </c>
    </row>
    <row r="93" spans="1:11" ht="28.5" x14ac:dyDescent="0.2">
      <c r="A93" s="148" t="str">
        <f t="shared" si="3"/>
        <v>Are any gaps in service delivery supported by non-billable notes or explained elsewhere in the clinical record?</v>
      </c>
      <c r="B93" s="45"/>
      <c r="C93" s="146" t="s">
        <v>172</v>
      </c>
      <c r="D93" s="184" t="s">
        <v>173</v>
      </c>
      <c r="E93" s="185"/>
      <c r="F93" s="185"/>
      <c r="G93" s="185"/>
      <c r="H93" s="185"/>
      <c r="I93" s="185"/>
      <c r="J93" s="186"/>
      <c r="K93" s="143">
        <f ca="1"/>
        <v>0</v>
      </c>
    </row>
    <row r="94" spans="1:11" ht="28.5" x14ac:dyDescent="0.2">
      <c r="A94" s="148" t="str">
        <f t="shared" si="3"/>
        <v>Does the chart as a whole include evidence of care coordination across providers, agencies and county systems?</v>
      </c>
      <c r="B94" s="45"/>
      <c r="C94" s="146" t="s">
        <v>174</v>
      </c>
      <c r="D94" s="184" t="s">
        <v>175</v>
      </c>
      <c r="E94" s="185"/>
      <c r="F94" s="185"/>
      <c r="G94" s="185"/>
      <c r="H94" s="185"/>
      <c r="I94" s="185"/>
      <c r="J94" s="186"/>
      <c r="K94" s="143">
        <f ca="1"/>
        <v>0</v>
      </c>
    </row>
    <row r="95" spans="1:11" ht="28.5" x14ac:dyDescent="0.2">
      <c r="A95" s="148" t="str">
        <f t="shared" si="3"/>
        <v>Based on the documentation as a whole, is there evidence that treatment is high quality, person centered, culturally responsive and aligned with client needs?</v>
      </c>
      <c r="B95" s="45"/>
      <c r="C95" s="146" t="s">
        <v>176</v>
      </c>
      <c r="D95" s="184" t="s">
        <v>177</v>
      </c>
      <c r="E95" s="185"/>
      <c r="F95" s="185"/>
      <c r="G95" s="185"/>
      <c r="H95" s="185"/>
      <c r="I95" s="185"/>
      <c r="J95" s="186"/>
      <c r="K95" s="143">
        <f ca="1"/>
        <v>0</v>
      </c>
    </row>
    <row r="96" spans="1:11" ht="14.25" x14ac:dyDescent="0.2">
      <c r="A96" s="148" t="str">
        <f t="shared" si="3"/>
        <v>Have all risk and safety issues in the client record been addressed?</v>
      </c>
      <c r="B96" s="45"/>
      <c r="C96" s="146" t="s">
        <v>178</v>
      </c>
      <c r="D96" s="184" t="s">
        <v>179</v>
      </c>
      <c r="E96" s="185"/>
      <c r="F96" s="185"/>
      <c r="G96" s="185"/>
      <c r="H96" s="185"/>
      <c r="I96" s="185"/>
      <c r="J96" s="186"/>
      <c r="K96" s="143">
        <f ca="1"/>
        <v>0</v>
      </c>
    </row>
    <row r="97" spans="1:11" ht="15" x14ac:dyDescent="0.2">
      <c r="A97" s="148" t="str">
        <f t="shared" si="3"/>
        <v>BILLING</v>
      </c>
      <c r="B97" s="45"/>
      <c r="C97" s="161"/>
      <c r="D97" s="187" t="s">
        <v>180</v>
      </c>
      <c r="E97" s="188"/>
      <c r="F97" s="188"/>
      <c r="G97" s="188"/>
      <c r="H97" s="188"/>
      <c r="I97" s="188"/>
      <c r="J97" s="189"/>
      <c r="K97" s="144">
        <f ca="1"/>
        <v>0</v>
      </c>
    </row>
    <row r="98" spans="1:11" ht="28.5" x14ac:dyDescent="0.2">
      <c r="A98" s="148" t="str">
        <f t="shared" si="3"/>
        <v>Is there any evidence of fraud, waste, or abuse? If yes, identify the claims in the Services Addendum.</v>
      </c>
      <c r="B98" s="45"/>
      <c r="C98" s="146" t="s">
        <v>181</v>
      </c>
      <c r="D98" s="181" t="s">
        <v>182</v>
      </c>
      <c r="E98" s="182"/>
      <c r="F98" s="182"/>
      <c r="G98" s="182"/>
      <c r="H98" s="182"/>
      <c r="I98" s="182"/>
      <c r="J98" s="183"/>
      <c r="K98" s="143">
        <f ca="1"/>
        <v>0</v>
      </c>
    </row>
    <row r="99" spans="1:11" ht="213.75" x14ac:dyDescent="0.2">
      <c r="A99" s="148" t="str">
        <f t="shared" si="3"/>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B99" s="45"/>
      <c r="C99" s="146" t="s">
        <v>183</v>
      </c>
      <c r="D99" s="181" t="s">
        <v>184</v>
      </c>
      <c r="E99" s="182"/>
      <c r="F99" s="182"/>
      <c r="G99" s="182"/>
      <c r="H99" s="182"/>
      <c r="I99" s="182"/>
      <c r="J99" s="183"/>
      <c r="K99" s="143">
        <f ca="1"/>
        <v>0</v>
      </c>
    </row>
    <row r="100" spans="1:11" ht="71.25" x14ac:dyDescent="0.2">
      <c r="A100" s="148" t="str">
        <f t="shared" si="3"/>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B100" s="45"/>
      <c r="C100" s="146" t="s">
        <v>185</v>
      </c>
      <c r="D100" s="181" t="s">
        <v>186</v>
      </c>
      <c r="E100" s="182"/>
      <c r="F100" s="182"/>
      <c r="G100" s="182"/>
      <c r="H100" s="182"/>
      <c r="I100" s="182"/>
      <c r="J100" s="183"/>
      <c r="K100" s="143">
        <f ca="1"/>
        <v>0</v>
      </c>
    </row>
    <row r="101" spans="1:11" ht="114" x14ac:dyDescent="0.2">
      <c r="A101" s="148" t="str">
        <f t="shared" si="3"/>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B101" s="45"/>
      <c r="C101" s="146" t="s">
        <v>187</v>
      </c>
      <c r="D101" s="181" t="s">
        <v>188</v>
      </c>
      <c r="E101" s="182"/>
      <c r="F101" s="182"/>
      <c r="G101" s="182"/>
      <c r="H101" s="182"/>
      <c r="I101" s="182"/>
      <c r="J101" s="183"/>
      <c r="K101" s="143">
        <f ca="1"/>
        <v>0</v>
      </c>
    </row>
    <row r="102" spans="1:11" ht="99.75" x14ac:dyDescent="0.2">
      <c r="A102" s="148" t="str">
        <f t="shared" si="3"/>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B102" s="45"/>
      <c r="C102" s="146" t="s">
        <v>189</v>
      </c>
      <c r="D102" s="181" t="s">
        <v>190</v>
      </c>
      <c r="E102" s="182"/>
      <c r="F102" s="182"/>
      <c r="G102" s="182"/>
      <c r="H102" s="182"/>
      <c r="I102" s="182"/>
      <c r="J102" s="183"/>
      <c r="K102" s="143">
        <f ca="1"/>
        <v>0</v>
      </c>
    </row>
    <row r="103" spans="1:11" ht="85.5" x14ac:dyDescent="0.2">
      <c r="A103" s="148" t="str">
        <f t="shared" si="3"/>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B103" s="45"/>
      <c r="C103" s="146" t="s">
        <v>191</v>
      </c>
      <c r="D103" s="181" t="s">
        <v>192</v>
      </c>
      <c r="E103" s="182"/>
      <c r="F103" s="182"/>
      <c r="G103" s="182"/>
      <c r="H103" s="182"/>
      <c r="I103" s="182"/>
      <c r="J103" s="183"/>
      <c r="K103" s="143">
        <f ca="1"/>
        <v>0</v>
      </c>
    </row>
    <row r="104" spans="1:11" ht="42.75" x14ac:dyDescent="0.2">
      <c r="A104" s="148" t="str">
        <f t="shared" si="3"/>
        <v>Do all progress notes include required elements (date of service, service type, person contacted, location of service, contact type, evidence based practice (EBP), appointment type)?</v>
      </c>
      <c r="B104" s="45"/>
      <c r="C104" s="146" t="s">
        <v>193</v>
      </c>
      <c r="D104" s="184" t="s">
        <v>194</v>
      </c>
      <c r="E104" s="185"/>
      <c r="F104" s="185"/>
      <c r="G104" s="185"/>
      <c r="H104" s="185"/>
      <c r="I104" s="185"/>
      <c r="J104" s="186"/>
      <c r="K104" s="143">
        <f ca="1"/>
        <v>0</v>
      </c>
    </row>
    <row r="105" spans="1:11" ht="85.5" x14ac:dyDescent="0.2">
      <c r="A105" s="148" t="str">
        <f t="shared" si="3"/>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B105" s="45"/>
      <c r="C105" s="146" t="s">
        <v>195</v>
      </c>
      <c r="D105" s="181" t="s">
        <v>196</v>
      </c>
      <c r="E105" s="182"/>
      <c r="F105" s="182"/>
      <c r="G105" s="182"/>
      <c r="H105" s="182"/>
      <c r="I105" s="182"/>
      <c r="J105" s="183"/>
      <c r="K105" s="143">
        <f ca="1"/>
        <v>0</v>
      </c>
    </row>
    <row r="106" spans="1:11" ht="57" x14ac:dyDescent="0.2">
      <c r="A106" s="148" t="str">
        <f t="shared" si="3"/>
        <v>Are all documented services within the scope of practice of the provider? If no, identify the claims in the Services Addendum.
CCR, title 9, section 1840.314(d); BHIN 22-019</v>
      </c>
      <c r="B106" s="45"/>
      <c r="C106" s="146" t="s">
        <v>197</v>
      </c>
      <c r="D106" s="181" t="s">
        <v>198</v>
      </c>
      <c r="E106" s="182"/>
      <c r="F106" s="182"/>
      <c r="G106" s="182"/>
      <c r="H106" s="182"/>
      <c r="I106" s="182"/>
      <c r="J106" s="183"/>
      <c r="K106" s="143">
        <f ca="1"/>
        <v>0</v>
      </c>
    </row>
    <row r="107" spans="1:11" ht="71.25" x14ac:dyDescent="0.2">
      <c r="A107" s="148" t="str">
        <f t="shared" si="3"/>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B107" s="45"/>
      <c r="C107" s="146" t="s">
        <v>199</v>
      </c>
      <c r="D107" s="181" t="s">
        <v>200</v>
      </c>
      <c r="E107" s="182"/>
      <c r="F107" s="182"/>
      <c r="G107" s="182"/>
      <c r="H107" s="182"/>
      <c r="I107" s="182"/>
      <c r="J107" s="183"/>
      <c r="K107" s="143">
        <f ca="1"/>
        <v>0</v>
      </c>
    </row>
    <row r="108" spans="1:11" ht="85.5" x14ac:dyDescent="0.2">
      <c r="A108" s="148" t="str">
        <f t="shared" si="3"/>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B108" s="45"/>
      <c r="C108" s="146" t="s">
        <v>201</v>
      </c>
      <c r="D108" s="181" t="s">
        <v>202</v>
      </c>
      <c r="E108" s="182"/>
      <c r="F108" s="182"/>
      <c r="G108" s="182"/>
      <c r="H108" s="182"/>
      <c r="I108" s="182"/>
      <c r="J108" s="183"/>
      <c r="K108" s="143">
        <f ca="1"/>
        <v>0</v>
      </c>
    </row>
    <row r="109" spans="1:11" ht="85.5" x14ac:dyDescent="0.2">
      <c r="A109" s="148" t="str">
        <f t="shared" si="3"/>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B109" s="45"/>
      <c r="C109" s="146" t="s">
        <v>203</v>
      </c>
      <c r="D109" s="181" t="s">
        <v>204</v>
      </c>
      <c r="E109" s="182"/>
      <c r="F109" s="182"/>
      <c r="G109" s="182"/>
      <c r="H109" s="182"/>
      <c r="I109" s="182"/>
      <c r="J109" s="183"/>
      <c r="K109" s="143">
        <f ca="1"/>
        <v>0</v>
      </c>
    </row>
    <row r="110" spans="1:11" ht="15" x14ac:dyDescent="0.2">
      <c r="A110" s="148" t="str">
        <f t="shared" si="3"/>
        <v>For DMC ONLY - NALTREXONE SERVICES</v>
      </c>
      <c r="C110" s="161"/>
      <c r="D110" s="187" t="s">
        <v>205</v>
      </c>
      <c r="E110" s="188"/>
      <c r="F110" s="188"/>
      <c r="G110" s="188"/>
      <c r="H110" s="188"/>
      <c r="I110" s="188"/>
      <c r="J110" s="189"/>
      <c r="K110" s="144">
        <f ca="1"/>
        <v>0</v>
      </c>
    </row>
    <row r="111" spans="1:11" ht="14.25" x14ac:dyDescent="0.2">
      <c r="A111" s="148" t="str">
        <f t="shared" si="3"/>
        <v>Does the client have a confirmed, documented history of opiate addiction?</v>
      </c>
      <c r="C111" s="146" t="s">
        <v>206</v>
      </c>
      <c r="D111" s="184" t="s">
        <v>207</v>
      </c>
      <c r="E111" s="185"/>
      <c r="F111" s="185"/>
      <c r="G111" s="185"/>
      <c r="H111" s="185"/>
      <c r="I111" s="185"/>
      <c r="J111" s="186"/>
      <c r="K111" s="143">
        <f ca="1"/>
        <v>0</v>
      </c>
    </row>
    <row r="112" spans="1:11" ht="14.25" x14ac:dyDescent="0.2">
      <c r="A112" s="148" t="str">
        <f t="shared" si="3"/>
        <v>Is the client at least 18 years of age, opiate free and not pregnant?</v>
      </c>
      <c r="C112" s="146" t="s">
        <v>208</v>
      </c>
      <c r="D112" s="184" t="s">
        <v>209</v>
      </c>
      <c r="E112" s="185"/>
      <c r="F112" s="185"/>
      <c r="G112" s="185"/>
      <c r="H112" s="185"/>
      <c r="I112" s="185"/>
      <c r="J112" s="186"/>
      <c r="K112" s="143">
        <f ca="1"/>
        <v>0</v>
      </c>
    </row>
    <row r="113" spans="1:11" ht="28.5" x14ac:dyDescent="0.2">
      <c r="A113" s="148" t="str">
        <f t="shared" si="3"/>
        <v>Naltrexone services: Are there at least two face-to-face counseling sessions with a therapist or counselor every 30-day period?</v>
      </c>
      <c r="C113" s="146" t="s">
        <v>210</v>
      </c>
      <c r="D113" s="184" t="s">
        <v>211</v>
      </c>
      <c r="E113" s="185"/>
      <c r="F113" s="185"/>
      <c r="G113" s="185"/>
      <c r="H113" s="185"/>
      <c r="I113" s="185"/>
      <c r="J113" s="186"/>
      <c r="K113" s="143">
        <f ca="1"/>
        <v>0</v>
      </c>
    </row>
    <row r="114" spans="1:11" ht="15" x14ac:dyDescent="0.2">
      <c r="A114" s="148" t="str">
        <f t="shared" si="3"/>
        <v>For DMC-ODS ONLY - RECOVERY SERVICES</v>
      </c>
      <c r="C114" s="161"/>
      <c r="D114" s="187" t="s">
        <v>212</v>
      </c>
      <c r="E114" s="188"/>
      <c r="F114" s="188"/>
      <c r="G114" s="188"/>
      <c r="H114" s="188"/>
      <c r="I114" s="188"/>
      <c r="J114" s="189"/>
      <c r="K114" s="144">
        <f ca="1"/>
        <v>0</v>
      </c>
    </row>
    <row r="115" spans="1:11" ht="14.25" x14ac:dyDescent="0.2">
      <c r="A115" s="148" t="str">
        <f t="shared" ref="A115:A165" si="4">IF($D115="","",$D115)</f>
        <v>Is there evidence that the client has been provided behavioral health resources?</v>
      </c>
      <c r="C115" s="146" t="s">
        <v>213</v>
      </c>
      <c r="D115" s="184" t="s">
        <v>214</v>
      </c>
      <c r="E115" s="185"/>
      <c r="F115" s="185"/>
      <c r="G115" s="185"/>
      <c r="H115" s="185"/>
      <c r="I115" s="185"/>
      <c r="J115" s="186"/>
      <c r="K115" s="143">
        <f ca="1"/>
        <v>0</v>
      </c>
    </row>
    <row r="116" spans="1:11" ht="14.25" x14ac:dyDescent="0.2">
      <c r="A116" s="148" t="str">
        <f t="shared" si="4"/>
        <v>Has a minimum of 1 counseling service per month been provided to client?</v>
      </c>
      <c r="C116" s="146" t="s">
        <v>215</v>
      </c>
      <c r="D116" s="184" t="s">
        <v>216</v>
      </c>
      <c r="E116" s="185"/>
      <c r="F116" s="185"/>
      <c r="G116" s="185"/>
      <c r="H116" s="185"/>
      <c r="I116" s="185"/>
      <c r="J116" s="186"/>
      <c r="K116" s="143">
        <f ca="1"/>
        <v>0</v>
      </c>
    </row>
    <row r="117" spans="1:11" ht="42.75" x14ac:dyDescent="0.2">
      <c r="A117" s="148" t="str">
        <f t="shared" si="4"/>
        <v>Do services emphasize the client's central role in managing their health, help the client identify effective self-management support strategies, and organize internal and community resources to provide ongoing self-management support to client?</v>
      </c>
      <c r="C117" s="146" t="s">
        <v>217</v>
      </c>
      <c r="D117" s="184" t="s">
        <v>218</v>
      </c>
      <c r="E117" s="185"/>
      <c r="F117" s="185"/>
      <c r="G117" s="185"/>
      <c r="H117" s="185"/>
      <c r="I117" s="185"/>
      <c r="J117" s="186"/>
      <c r="K117" s="143">
        <f ca="1"/>
        <v>0</v>
      </c>
    </row>
    <row r="118" spans="1:11" ht="15" x14ac:dyDescent="0.2">
      <c r="A118" s="148" t="str">
        <f t="shared" si="4"/>
        <v>For DMC-ODS ONLY - PEER SUPPORT SERVICES</v>
      </c>
      <c r="C118" s="161"/>
      <c r="D118" s="187" t="s">
        <v>219</v>
      </c>
      <c r="E118" s="188"/>
      <c r="F118" s="188"/>
      <c r="G118" s="188"/>
      <c r="H118" s="188"/>
      <c r="I118" s="188"/>
      <c r="J118" s="189"/>
      <c r="K118" s="144">
        <f ca="1"/>
        <v>0</v>
      </c>
    </row>
    <row r="119" spans="1:11" ht="28.5" x14ac:dyDescent="0.2">
      <c r="A119" s="148" t="str">
        <f t="shared" si="4"/>
        <v>Is there an approved peer plan of care approved by a Behavioral Health Professional or a Peer Support Specialist Supervisor?</v>
      </c>
      <c r="C119" s="146" t="s">
        <v>220</v>
      </c>
      <c r="D119" s="184" t="s">
        <v>221</v>
      </c>
      <c r="E119" s="185"/>
      <c r="F119" s="185"/>
      <c r="G119" s="185"/>
      <c r="H119" s="185"/>
      <c r="I119" s="185"/>
      <c r="J119" s="186"/>
      <c r="K119" s="143">
        <f ca="1"/>
        <v>0</v>
      </c>
    </row>
    <row r="120" spans="1:11" ht="42.75" x14ac:dyDescent="0.2">
      <c r="A120" s="148" t="str">
        <f t="shared" si="4"/>
        <v>Do services provide evidence of helping to prevent relapse, empowering the client through strength-based coaching, supporting linkages to community resources, and educating the client and family about the client's condition and the process of recovery?</v>
      </c>
      <c r="C120" s="146" t="s">
        <v>222</v>
      </c>
      <c r="D120" s="184" t="s">
        <v>223</v>
      </c>
      <c r="E120" s="185"/>
      <c r="F120" s="185"/>
      <c r="G120" s="185"/>
      <c r="H120" s="185"/>
      <c r="I120" s="185"/>
      <c r="J120" s="186"/>
      <c r="K120" s="143">
        <f ca="1"/>
        <v>0</v>
      </c>
    </row>
    <row r="121" spans="1:11" ht="15" x14ac:dyDescent="0.2">
      <c r="A121" s="148" t="str">
        <f t="shared" si="4"/>
        <v>For DMC-ODS ONLY - CARE COORDINATION SERVICES</v>
      </c>
      <c r="C121" s="161"/>
      <c r="D121" s="187" t="s">
        <v>224</v>
      </c>
      <c r="E121" s="188"/>
      <c r="F121" s="188"/>
      <c r="G121" s="188"/>
      <c r="H121" s="188"/>
      <c r="I121" s="188"/>
      <c r="J121" s="189"/>
      <c r="K121" s="144">
        <f ca="1"/>
        <v>0</v>
      </c>
    </row>
    <row r="122" spans="1:11" ht="57" x14ac:dyDescent="0.2">
      <c r="A122" s="148" t="str">
        <f t="shared" si="4"/>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2" s="146" t="s">
        <v>225</v>
      </c>
      <c r="D122" s="184" t="s">
        <v>226</v>
      </c>
      <c r="E122" s="185"/>
      <c r="F122" s="185"/>
      <c r="G122" s="185"/>
      <c r="H122" s="185"/>
      <c r="I122" s="185"/>
      <c r="J122" s="186"/>
      <c r="K122" s="143">
        <f ca="1"/>
        <v>0</v>
      </c>
    </row>
    <row r="123" spans="1:11" ht="57" x14ac:dyDescent="0.2">
      <c r="A123" s="148" t="str">
        <f t="shared" si="4"/>
        <v>Do services identify activities that provide coordination of SUD care, mental 
health care, and medical care, in addition to supporting the client with linkages to services and supports designed to restore the client to their best possible functional level?</v>
      </c>
      <c r="C123" s="146" t="s">
        <v>227</v>
      </c>
      <c r="D123" s="184" t="s">
        <v>228</v>
      </c>
      <c r="E123" s="185"/>
      <c r="F123" s="185"/>
      <c r="G123" s="185"/>
      <c r="H123" s="185"/>
      <c r="I123" s="185"/>
      <c r="J123" s="186"/>
      <c r="K123" s="143">
        <f ca="1"/>
        <v>0</v>
      </c>
    </row>
    <row r="124" spans="1:11" ht="15" x14ac:dyDescent="0.2">
      <c r="A124" s="148" t="str">
        <f t="shared" si="4"/>
        <v>For DMC-ODS ONLY - NARCOTIC TREATMENT PROGRAM (NTP) MAINTENANCE</v>
      </c>
      <c r="C124" s="161"/>
      <c r="D124" s="199" t="s">
        <v>229</v>
      </c>
      <c r="E124" s="200"/>
      <c r="F124" s="200"/>
      <c r="G124" s="200"/>
      <c r="H124" s="200"/>
      <c r="I124" s="200"/>
      <c r="J124" s="201"/>
      <c r="K124" s="144">
        <f ca="1"/>
        <v>0</v>
      </c>
    </row>
    <row r="125" spans="1:11" ht="14.25" x14ac:dyDescent="0.2">
      <c r="A125" s="148" t="str">
        <f t="shared" si="4"/>
        <v>Is the multiple registration form completed for client?</v>
      </c>
      <c r="C125" s="145" t="s">
        <v>230</v>
      </c>
      <c r="D125" s="184" t="s">
        <v>231</v>
      </c>
      <c r="E125" s="185"/>
      <c r="F125" s="185"/>
      <c r="G125" s="185"/>
      <c r="H125" s="185"/>
      <c r="I125" s="185"/>
      <c r="J125" s="186"/>
      <c r="K125" s="143">
        <f ca="1"/>
        <v>0</v>
      </c>
    </row>
    <row r="126" spans="1:11" ht="114" x14ac:dyDescent="0.2">
      <c r="A126" s="148" t="str">
        <f t="shared" si="4"/>
        <v>Is the following demographic and identifying information included in the client's record:
- Any aliases client uses
- Sex
- Height
- Weight
- Color of hair
- Color of eyes
- Distinguishing markings (scars/tattoos)</v>
      </c>
      <c r="C126" s="145" t="s">
        <v>232</v>
      </c>
      <c r="D126" s="184" t="s">
        <v>233</v>
      </c>
      <c r="E126" s="185"/>
      <c r="F126" s="185"/>
      <c r="G126" s="185"/>
      <c r="H126" s="185"/>
      <c r="I126" s="185"/>
      <c r="J126" s="186"/>
      <c r="K126" s="143">
        <f ca="1"/>
        <v>0</v>
      </c>
    </row>
    <row r="127" spans="1:11" ht="213.75" x14ac:dyDescent="0.2">
      <c r="A127" s="148" t="str">
        <f t="shared" si="4"/>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27" s="145" t="s">
        <v>234</v>
      </c>
      <c r="D127" s="184" t="s">
        <v>235</v>
      </c>
      <c r="E127" s="185"/>
      <c r="F127" s="185"/>
      <c r="G127" s="185"/>
      <c r="H127" s="185"/>
      <c r="I127" s="185"/>
      <c r="J127" s="186"/>
      <c r="K127" s="143">
        <f ca="1"/>
        <v>0</v>
      </c>
    </row>
    <row r="128" spans="1:11" ht="14.25" x14ac:dyDescent="0.2">
      <c r="A128" s="148" t="str">
        <f t="shared" si="4"/>
        <v>Is there evidence of request for client to voluntarily provide social security number?</v>
      </c>
      <c r="C128" s="145" t="s">
        <v>236</v>
      </c>
      <c r="D128" s="184" t="s">
        <v>237</v>
      </c>
      <c r="E128" s="185"/>
      <c r="F128" s="185"/>
      <c r="G128" s="185"/>
      <c r="H128" s="185"/>
      <c r="I128" s="185"/>
      <c r="J128" s="186"/>
      <c r="K128" s="143">
        <f ca="1"/>
        <v>0</v>
      </c>
    </row>
    <row r="129" spans="1:11" ht="28.5" x14ac:dyDescent="0.2">
      <c r="A129" s="148" t="str">
        <f t="shared" si="4"/>
        <v>Is there evidence of request to sign authorization for disclosure of confidential information to contact other narcotic replacement therapy providers prior to admission?</v>
      </c>
      <c r="C129" s="145" t="s">
        <v>238</v>
      </c>
      <c r="D129" s="184" t="s">
        <v>239</v>
      </c>
      <c r="E129" s="185"/>
      <c r="F129" s="185"/>
      <c r="G129" s="185"/>
      <c r="H129" s="185"/>
      <c r="I129" s="185"/>
      <c r="J129" s="186"/>
      <c r="K129" s="143">
        <f ca="1"/>
        <v>0</v>
      </c>
    </row>
    <row r="130" spans="1:11" ht="28.5" x14ac:dyDescent="0.2">
      <c r="A130" s="148" t="str">
        <f t="shared" si="4"/>
        <v>Is there evidence of client signing document indicating whether they are receiving replacement narcotic therapy from another program?</v>
      </c>
      <c r="C130" s="145" t="s">
        <v>240</v>
      </c>
      <c r="D130" s="184" t="s">
        <v>241</v>
      </c>
      <c r="E130" s="185"/>
      <c r="F130" s="185"/>
      <c r="G130" s="185"/>
      <c r="H130" s="185"/>
      <c r="I130" s="185"/>
      <c r="J130" s="186"/>
      <c r="K130" s="143">
        <f ca="1"/>
        <v>0</v>
      </c>
    </row>
    <row r="131" spans="1:11" ht="57" x14ac:dyDescent="0.2">
      <c r="A131" s="148" t="str">
        <f t="shared" si="4"/>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1" s="145" t="s">
        <v>242</v>
      </c>
      <c r="D131" s="184" t="s">
        <v>243</v>
      </c>
      <c r="E131" s="185"/>
      <c r="F131" s="185"/>
      <c r="G131" s="185"/>
      <c r="H131" s="185"/>
      <c r="I131" s="185"/>
      <c r="J131" s="186"/>
      <c r="K131" s="143">
        <f ca="1"/>
        <v>0</v>
      </c>
    </row>
    <row r="132" spans="1:11" ht="28.5" x14ac:dyDescent="0.2">
      <c r="A132" s="148" t="str">
        <f t="shared" si="4"/>
        <v xml:space="preserve">Are there releases of information for multiple registrants and/or temporary dosing in another narcotic treatment program? </v>
      </c>
      <c r="C132" s="145" t="s">
        <v>244</v>
      </c>
      <c r="D132" s="184" t="s">
        <v>245</v>
      </c>
      <c r="E132" s="185"/>
      <c r="F132" s="185"/>
      <c r="G132" s="185"/>
      <c r="H132" s="185"/>
      <c r="I132" s="185"/>
      <c r="J132" s="186"/>
      <c r="K132" s="143">
        <f ca="1"/>
        <v>0</v>
      </c>
    </row>
    <row r="133" spans="1:11" ht="114" x14ac:dyDescent="0.2">
      <c r="A133" s="148" t="str">
        <f t="shared" si="4"/>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33" s="145" t="s">
        <v>246</v>
      </c>
      <c r="D133" s="184" t="s">
        <v>247</v>
      </c>
      <c r="E133" s="185"/>
      <c r="F133" s="185"/>
      <c r="G133" s="185"/>
      <c r="H133" s="185"/>
      <c r="I133" s="185"/>
      <c r="J133" s="186"/>
      <c r="K133" s="143">
        <f ca="1"/>
        <v>0</v>
      </c>
    </row>
    <row r="134" spans="1:11" ht="28.5" x14ac:dyDescent="0.2">
      <c r="A134" s="148" t="str">
        <f t="shared" si="4"/>
        <v>Is there documentation that client was provided with information and understanding of program's Take-Home policy and expectations?</v>
      </c>
      <c r="C134" s="145" t="s">
        <v>248</v>
      </c>
      <c r="D134" s="184" t="s">
        <v>249</v>
      </c>
      <c r="E134" s="185"/>
      <c r="F134" s="185"/>
      <c r="G134" s="185"/>
      <c r="H134" s="185"/>
      <c r="I134" s="185"/>
      <c r="J134" s="186"/>
      <c r="K134" s="143">
        <f ca="1"/>
        <v>0</v>
      </c>
    </row>
    <row r="135" spans="1:11" ht="156.75" x14ac:dyDescent="0.2">
      <c r="A135" s="148" t="str">
        <f t="shared" si="4"/>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35" s="145" t="s">
        <v>250</v>
      </c>
      <c r="D135" s="184" t="s">
        <v>251</v>
      </c>
      <c r="E135" s="185"/>
      <c r="F135" s="185"/>
      <c r="G135" s="185"/>
      <c r="H135" s="185"/>
      <c r="I135" s="185"/>
      <c r="J135" s="186"/>
      <c r="K135" s="143">
        <f ca="1"/>
        <v>0</v>
      </c>
    </row>
    <row r="136" spans="1:11" ht="14.25" x14ac:dyDescent="0.2">
      <c r="A136" s="148" t="str">
        <f t="shared" si="4"/>
        <v>Is there certification of fitness for replacement narcotic therapy by physician?</v>
      </c>
      <c r="C136" s="145" t="s">
        <v>252</v>
      </c>
      <c r="D136" s="184" t="s">
        <v>253</v>
      </c>
      <c r="E136" s="185"/>
      <c r="F136" s="185"/>
      <c r="G136" s="185"/>
      <c r="H136" s="185"/>
      <c r="I136" s="185"/>
      <c r="J136" s="186"/>
      <c r="K136" s="143">
        <f ca="1"/>
        <v>0</v>
      </c>
    </row>
    <row r="137" spans="1:11" ht="156.75" x14ac:dyDescent="0.2">
      <c r="A137" s="148" t="str">
        <f t="shared" si="4"/>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37" s="145" t="s">
        <v>254</v>
      </c>
      <c r="D137" s="184" t="s">
        <v>255</v>
      </c>
      <c r="E137" s="185"/>
      <c r="F137" s="185"/>
      <c r="G137" s="185"/>
      <c r="H137" s="185"/>
      <c r="I137" s="185"/>
      <c r="J137" s="186"/>
      <c r="K137" s="143">
        <f ca="1"/>
        <v>0</v>
      </c>
    </row>
    <row r="138" spans="1:11" ht="42.75" x14ac:dyDescent="0.2">
      <c r="A138" s="148" t="str">
        <f t="shared" si="4"/>
        <v>Is there evidence of MD determined physical dependence and addiction to opiates by either observed signs of physical dependence OR results of initial test or analysis for illicit drug use?</v>
      </c>
      <c r="C138" s="145" t="s">
        <v>256</v>
      </c>
      <c r="D138" s="184" t="s">
        <v>257</v>
      </c>
      <c r="E138" s="185"/>
      <c r="F138" s="185"/>
      <c r="G138" s="185"/>
      <c r="H138" s="185"/>
      <c r="I138" s="185"/>
      <c r="J138" s="186"/>
      <c r="K138" s="143">
        <f ca="1"/>
        <v>0</v>
      </c>
    </row>
    <row r="139" spans="1:11" ht="42.75" x14ac:dyDescent="0.2">
      <c r="A139" s="148" t="str">
        <f t="shared" si="4"/>
        <v xml:space="preserve">Is there evidence confirming history of at least 2 years of addiction to opiates by Medical Director (MD) (exceptions may be made by MD based on client's health endangering situations)? </v>
      </c>
      <c r="C139" s="145" t="s">
        <v>258</v>
      </c>
      <c r="D139" s="184" t="s">
        <v>259</v>
      </c>
      <c r="E139" s="185"/>
      <c r="F139" s="185"/>
      <c r="G139" s="185"/>
      <c r="H139" s="185"/>
      <c r="I139" s="185"/>
      <c r="J139" s="186"/>
      <c r="K139" s="143">
        <f ca="1"/>
        <v>0</v>
      </c>
    </row>
    <row r="140" spans="1:11" ht="42.75" x14ac:dyDescent="0.2">
      <c r="A140" s="148" t="str">
        <f t="shared" si="4"/>
        <v>Is there evidence that MD is placing client in treatment by initiating, altering, and determining replacement narcotic therapy medication and dosage amounts by medical director?</v>
      </c>
      <c r="C140" s="145" t="s">
        <v>260</v>
      </c>
      <c r="D140" s="184" t="s">
        <v>261</v>
      </c>
      <c r="E140" s="185"/>
      <c r="F140" s="185"/>
      <c r="G140" s="185"/>
      <c r="H140" s="185"/>
      <c r="I140" s="185"/>
      <c r="J140" s="186"/>
      <c r="K140" s="143">
        <f ca="1"/>
        <v>0</v>
      </c>
    </row>
    <row r="141" spans="1:11" ht="28.5" x14ac:dyDescent="0.2">
      <c r="A141" s="148" t="str">
        <f t="shared" si="4"/>
        <v>Is there documented evidence for reasons for changes in dosage levels and medication?</v>
      </c>
      <c r="C141" s="145" t="s">
        <v>262</v>
      </c>
      <c r="D141" s="184" t="s">
        <v>263</v>
      </c>
      <c r="E141" s="185"/>
      <c r="F141" s="185"/>
      <c r="G141" s="185"/>
      <c r="H141" s="185"/>
      <c r="I141" s="185"/>
      <c r="J141" s="186"/>
      <c r="K141" s="143">
        <f ca="1"/>
        <v>0</v>
      </c>
    </row>
    <row r="142" spans="1:11" ht="14.25" x14ac:dyDescent="0.2">
      <c r="A142" s="148" t="str">
        <f t="shared" si="4"/>
        <v>Is there evidence of periodic review or evaluation by Medical Director (at least annually)?</v>
      </c>
      <c r="C142" s="145" t="s">
        <v>264</v>
      </c>
      <c r="D142" s="184" t="s">
        <v>265</v>
      </c>
      <c r="E142" s="185"/>
      <c r="F142" s="185"/>
      <c r="G142" s="185"/>
      <c r="H142" s="185"/>
      <c r="I142" s="185"/>
      <c r="J142" s="186"/>
      <c r="K142" s="143">
        <f ca="1"/>
        <v>0</v>
      </c>
    </row>
    <row r="143" spans="1:11" ht="14.25" x14ac:dyDescent="0.2">
      <c r="A143" s="148" t="str">
        <f t="shared" si="4"/>
        <v>Is there justification for continuing of treatment (maintenance treatment beyond 2 years)</v>
      </c>
      <c r="C143" s="145" t="s">
        <v>266</v>
      </c>
      <c r="D143" s="184" t="s">
        <v>267</v>
      </c>
      <c r="E143" s="185"/>
      <c r="F143" s="185"/>
      <c r="G143" s="185"/>
      <c r="H143" s="185"/>
      <c r="I143" s="185"/>
      <c r="J143" s="186"/>
      <c r="K143" s="143">
        <f ca="1"/>
        <v>0</v>
      </c>
    </row>
    <row r="144" spans="1:11" ht="28.5" x14ac:dyDescent="0.2">
      <c r="A144" s="148" t="str">
        <f t="shared" si="4"/>
        <v xml:space="preserve">For temporary dosing: Are medication change orders not exceeded of temporary status of 30 days? </v>
      </c>
      <c r="C144" s="145" t="s">
        <v>268</v>
      </c>
      <c r="D144" s="184" t="s">
        <v>269</v>
      </c>
      <c r="E144" s="185"/>
      <c r="F144" s="185"/>
      <c r="G144" s="185"/>
      <c r="H144" s="185"/>
      <c r="I144" s="185"/>
      <c r="J144" s="186"/>
      <c r="K144" s="143">
        <f ca="1"/>
        <v>0</v>
      </c>
    </row>
    <row r="145" spans="1:11" ht="14.25" x14ac:dyDescent="0.2">
      <c r="A145" s="148" t="str">
        <f t="shared" si="4"/>
        <v>For temporary dosing: Has host program accepted responsibility of client?</v>
      </c>
      <c r="C145" s="145" t="s">
        <v>270</v>
      </c>
      <c r="D145" s="184" t="s">
        <v>271</v>
      </c>
      <c r="E145" s="185"/>
      <c r="F145" s="185"/>
      <c r="G145" s="185"/>
      <c r="H145" s="185"/>
      <c r="I145" s="185"/>
      <c r="J145" s="186"/>
      <c r="K145" s="143">
        <f ca="1"/>
        <v>0</v>
      </c>
    </row>
    <row r="146" spans="1:11" ht="28.5" x14ac:dyDescent="0.2">
      <c r="A146" s="148" t="str">
        <f t="shared" si="4"/>
        <v>Is the primary counselor's name and date of assignment included on the treatment plan?</v>
      </c>
      <c r="C146" s="145" t="s">
        <v>272</v>
      </c>
      <c r="D146" s="184" t="s">
        <v>273</v>
      </c>
      <c r="E146" s="185"/>
      <c r="F146" s="185"/>
      <c r="G146" s="185"/>
      <c r="H146" s="185"/>
      <c r="I146" s="185"/>
      <c r="J146" s="186"/>
      <c r="K146" s="143">
        <f ca="1"/>
        <v>0</v>
      </c>
    </row>
    <row r="147" spans="1:11" ht="28.5" x14ac:dyDescent="0.2">
      <c r="A147" s="148" t="str">
        <f t="shared" si="4"/>
        <v>Is the treatment plan completed within 28 days of admission with both client and counselor signature and date?</v>
      </c>
      <c r="C147" s="145" t="s">
        <v>274</v>
      </c>
      <c r="D147" s="184" t="s">
        <v>275</v>
      </c>
      <c r="E147" s="185"/>
      <c r="F147" s="185"/>
      <c r="G147" s="185"/>
      <c r="H147" s="185"/>
      <c r="I147" s="185"/>
      <c r="J147" s="186"/>
      <c r="K147" s="143">
        <f ca="1"/>
        <v>0</v>
      </c>
    </row>
    <row r="148" spans="1:11" ht="99.75" x14ac:dyDescent="0.2">
      <c r="A148" s="148" t="str">
        <f t="shared" si="4"/>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48" s="145" t="s">
        <v>276</v>
      </c>
      <c r="D148" s="184" t="s">
        <v>277</v>
      </c>
      <c r="E148" s="185"/>
      <c r="F148" s="185"/>
      <c r="G148" s="185"/>
      <c r="H148" s="185"/>
      <c r="I148" s="185"/>
      <c r="J148" s="186"/>
      <c r="K148" s="143">
        <f ca="1"/>
        <v>0</v>
      </c>
    </row>
    <row r="149" spans="1:11" ht="28.5" x14ac:dyDescent="0.2">
      <c r="A149" s="148" t="str">
        <f t="shared" si="4"/>
        <v xml:space="preserve">Has the supervising counselor and medical director reviewed and signed the treatment plan and any subsequent treatment plan updates within 14 days of the effective date? </v>
      </c>
      <c r="C149" s="145" t="s">
        <v>278</v>
      </c>
      <c r="D149" s="184" t="s">
        <v>279</v>
      </c>
      <c r="E149" s="185"/>
      <c r="F149" s="185"/>
      <c r="G149" s="185"/>
      <c r="H149" s="185"/>
      <c r="I149" s="185"/>
      <c r="J149" s="186"/>
      <c r="K149" s="143">
        <f ca="1"/>
        <v>0</v>
      </c>
    </row>
    <row r="150" spans="1:11" ht="14.25" x14ac:dyDescent="0.2">
      <c r="A150" s="148" t="str">
        <f t="shared" si="4"/>
        <v xml:space="preserve">Are amendments to the plan medically deemed appropriate? </v>
      </c>
      <c r="C150" s="145" t="s">
        <v>280</v>
      </c>
      <c r="D150" s="184" t="s">
        <v>281</v>
      </c>
      <c r="E150" s="185"/>
      <c r="F150" s="185"/>
      <c r="G150" s="185"/>
      <c r="H150" s="185"/>
      <c r="I150" s="185"/>
      <c r="J150" s="186"/>
      <c r="K150" s="143">
        <f ca="1"/>
        <v>0</v>
      </c>
    </row>
    <row r="151" spans="1:11" ht="114" x14ac:dyDescent="0.2">
      <c r="A151" s="148" t="str">
        <f t="shared" si="4"/>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1" s="145" t="s">
        <v>282</v>
      </c>
      <c r="D151" s="184" t="s">
        <v>283</v>
      </c>
      <c r="E151" s="185"/>
      <c r="F151" s="185"/>
      <c r="G151" s="185"/>
      <c r="H151" s="185"/>
      <c r="I151" s="185"/>
      <c r="J151" s="186"/>
      <c r="K151" s="143">
        <f ca="1"/>
        <v>0</v>
      </c>
    </row>
    <row r="152" spans="1:11" ht="185.25" x14ac:dyDescent="0.2">
      <c r="A152" s="148" t="str">
        <f t="shared" si="4"/>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52" s="145" t="s">
        <v>284</v>
      </c>
      <c r="D152" s="184" t="s">
        <v>285</v>
      </c>
      <c r="E152" s="185"/>
      <c r="F152" s="185"/>
      <c r="G152" s="185"/>
      <c r="H152" s="185"/>
      <c r="I152" s="185"/>
      <c r="J152" s="186"/>
      <c r="K152" s="143">
        <f ca="1"/>
        <v>0</v>
      </c>
    </row>
    <row r="153" spans="1:11" ht="71.25" x14ac:dyDescent="0.2">
      <c r="A153" s="148" t="str">
        <f t="shared" si="4"/>
        <v>Do progress note include the following: 
- Take-home medication privileges via doctor's order
- Client meeting criteria for Take-Home medication
- Documentation on restricting, restoring, or suspension of client's Take-Home privileges</v>
      </c>
      <c r="C153" s="145" t="s">
        <v>286</v>
      </c>
      <c r="D153" s="184" t="s">
        <v>287</v>
      </c>
      <c r="E153" s="185"/>
      <c r="F153" s="185"/>
      <c r="G153" s="185"/>
      <c r="H153" s="185"/>
      <c r="I153" s="185"/>
      <c r="J153" s="186"/>
      <c r="K153" s="143">
        <f ca="1"/>
        <v>0</v>
      </c>
    </row>
    <row r="154" spans="1:11" ht="28.5" x14ac:dyDescent="0.2">
      <c r="A154" s="148" t="str">
        <f t="shared" si="4"/>
        <v>Has a minimum of 50 minutes per calendar month of counseling services been provided to client?</v>
      </c>
      <c r="C154" s="145" t="s">
        <v>288</v>
      </c>
      <c r="D154" s="184" t="s">
        <v>289</v>
      </c>
      <c r="E154" s="185"/>
      <c r="F154" s="185"/>
      <c r="G154" s="185"/>
      <c r="H154" s="185"/>
      <c r="I154" s="185"/>
      <c r="J154" s="186"/>
      <c r="K154" s="143">
        <f ca="1"/>
        <v>0</v>
      </c>
    </row>
    <row r="155" spans="1:11" ht="85.5" x14ac:dyDescent="0.2">
      <c r="A155" s="148" t="str">
        <f t="shared" si="4"/>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55" s="145" t="s">
        <v>290</v>
      </c>
      <c r="D155" s="184" t="s">
        <v>291</v>
      </c>
      <c r="E155" s="185"/>
      <c r="F155" s="185"/>
      <c r="G155" s="185"/>
      <c r="H155" s="185"/>
      <c r="I155" s="185"/>
      <c r="J155" s="186"/>
      <c r="K155" s="143">
        <f ca="1"/>
        <v>0</v>
      </c>
    </row>
    <row r="156" spans="1:11" ht="99.75" x14ac:dyDescent="0.2">
      <c r="A156" s="148" t="str">
        <f t="shared" si="4"/>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56" s="145" t="s">
        <v>292</v>
      </c>
      <c r="D156" s="184" t="s">
        <v>293</v>
      </c>
      <c r="E156" s="185"/>
      <c r="F156" s="185"/>
      <c r="G156" s="185"/>
      <c r="H156" s="185"/>
      <c r="I156" s="185"/>
      <c r="J156" s="186"/>
      <c r="K156" s="143">
        <f ca="1"/>
        <v>0</v>
      </c>
    </row>
    <row r="157" spans="1:11" ht="28.5" x14ac:dyDescent="0.2">
      <c r="A157" s="148" t="str">
        <f t="shared" si="4"/>
        <v xml:space="preserve">(Detox ONLY) Is there signed attestation to a lapse of at least 7 days since termination of immediately preceding episode of detox (if applicable)? </v>
      </c>
      <c r="C157" s="145" t="s">
        <v>294</v>
      </c>
      <c r="D157" s="184" t="s">
        <v>295</v>
      </c>
      <c r="E157" s="185"/>
      <c r="F157" s="185"/>
      <c r="G157" s="185"/>
      <c r="H157" s="185"/>
      <c r="I157" s="185"/>
      <c r="J157" s="186"/>
      <c r="K157" s="143">
        <f ca="1"/>
        <v>0</v>
      </c>
    </row>
    <row r="158" spans="1:11" ht="28.5" x14ac:dyDescent="0.2">
      <c r="A158" s="148" t="str">
        <f t="shared" si="4"/>
        <v>(Detox ONLY) For clients who are pregnant: Is there evidence that the client is NOT in the last trimester of the pregnancy?</v>
      </c>
      <c r="C158" s="145" t="s">
        <v>296</v>
      </c>
      <c r="D158" s="184" t="s">
        <v>297</v>
      </c>
      <c r="E158" s="185"/>
      <c r="F158" s="185"/>
      <c r="G158" s="185"/>
      <c r="H158" s="185"/>
      <c r="I158" s="185"/>
      <c r="J158" s="186"/>
      <c r="K158" s="143">
        <f ca="1"/>
        <v>0</v>
      </c>
    </row>
    <row r="159" spans="1:11" ht="85.5" x14ac:dyDescent="0.2">
      <c r="A159" s="148" t="str">
        <f t="shared" si="4"/>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59" s="145" t="s">
        <v>298</v>
      </c>
      <c r="D159" s="184" t="s">
        <v>299</v>
      </c>
      <c r="E159" s="185"/>
      <c r="F159" s="185"/>
      <c r="G159" s="185"/>
      <c r="H159" s="185"/>
      <c r="I159" s="185"/>
      <c r="J159" s="186"/>
      <c r="K159" s="143">
        <f ca="1"/>
        <v>0</v>
      </c>
    </row>
    <row r="160" spans="1:11" ht="71.25" x14ac:dyDescent="0.2">
      <c r="A160" s="148" t="str">
        <f t="shared" si="4"/>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60" s="145" t="s">
        <v>300</v>
      </c>
      <c r="D160" s="184" t="s">
        <v>301</v>
      </c>
      <c r="E160" s="185"/>
      <c r="F160" s="185"/>
      <c r="G160" s="185"/>
      <c r="H160" s="185"/>
      <c r="I160" s="185"/>
      <c r="J160" s="186"/>
      <c r="K160" s="143">
        <f ca="1"/>
        <v>0</v>
      </c>
    </row>
    <row r="161" spans="1:11" ht="114" x14ac:dyDescent="0.2">
      <c r="A161" s="148" t="str">
        <f t="shared" si="4"/>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61" s="145" t="s">
        <v>302</v>
      </c>
      <c r="D161" s="184" t="s">
        <v>303</v>
      </c>
      <c r="E161" s="185"/>
      <c r="F161" s="185"/>
      <c r="G161" s="185"/>
      <c r="H161" s="185"/>
      <c r="I161" s="185"/>
      <c r="J161" s="186"/>
      <c r="K161" s="143">
        <f ca="1"/>
        <v>0</v>
      </c>
    </row>
    <row r="162" spans="1:11" ht="128.25" x14ac:dyDescent="0.2">
      <c r="A162" s="148" t="str">
        <f t="shared" si="4"/>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62" s="145" t="s">
        <v>304</v>
      </c>
      <c r="D162" s="184" t="s">
        <v>305</v>
      </c>
      <c r="E162" s="185"/>
      <c r="F162" s="185"/>
      <c r="G162" s="185"/>
      <c r="H162" s="185"/>
      <c r="I162" s="185"/>
      <c r="J162" s="186"/>
      <c r="K162" s="143">
        <f ca="1"/>
        <v>0</v>
      </c>
    </row>
    <row r="163" spans="1:11" ht="28.5" x14ac:dyDescent="0.2">
      <c r="A163" s="148" t="str">
        <f t="shared" si="4"/>
        <v>For Pregnant Clients: Is there evidence of documented refusal by client to receive prenatal care?</v>
      </c>
      <c r="C163" s="145" t="s">
        <v>306</v>
      </c>
      <c r="D163" s="184" t="s">
        <v>307</v>
      </c>
      <c r="E163" s="185"/>
      <c r="F163" s="185"/>
      <c r="G163" s="185"/>
      <c r="H163" s="185"/>
      <c r="I163" s="185"/>
      <c r="J163" s="186"/>
      <c r="K163" s="143">
        <f ca="1"/>
        <v>0</v>
      </c>
    </row>
    <row r="164" spans="1:11" ht="28.5" x14ac:dyDescent="0.2">
      <c r="A164" s="148" t="str">
        <f t="shared" si="4"/>
        <v>For visiting clients only: Is there a signed release of information by the client to obtain information from the current NTP provider?</v>
      </c>
      <c r="C164" s="145" t="s">
        <v>308</v>
      </c>
      <c r="D164" s="184" t="s">
        <v>309</v>
      </c>
      <c r="E164" s="185"/>
      <c r="F164" s="185"/>
      <c r="G164" s="185"/>
      <c r="H164" s="185"/>
      <c r="I164" s="185"/>
      <c r="J164" s="186"/>
      <c r="K164" s="143">
        <f ca="1"/>
        <v>0</v>
      </c>
    </row>
    <row r="165" spans="1:11" ht="99.75" x14ac:dyDescent="0.2">
      <c r="A165" s="148" t="str">
        <f t="shared" si="4"/>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65" s="145" t="s">
        <v>310</v>
      </c>
      <c r="D165" s="184" t="s">
        <v>311</v>
      </c>
      <c r="E165" s="185"/>
      <c r="F165" s="185"/>
      <c r="G165" s="185"/>
      <c r="H165" s="185"/>
      <c r="I165" s="185"/>
      <c r="J165" s="186"/>
      <c r="K165" s="143">
        <f ca="1"/>
        <v>0</v>
      </c>
    </row>
    <row r="166" spans="1:11" ht="71.25" x14ac:dyDescent="0.2">
      <c r="A166" s="148" t="str">
        <f t="shared" ref="A166:A167" si="5">IF($D166="","",$D166)</f>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66" s="145" t="s">
        <v>312</v>
      </c>
      <c r="D166" s="184" t="s">
        <v>313</v>
      </c>
      <c r="E166" s="185"/>
      <c r="F166" s="185"/>
      <c r="G166" s="185"/>
      <c r="H166" s="185"/>
      <c r="I166" s="185"/>
      <c r="J166" s="186"/>
      <c r="K166" s="143">
        <f ca="1"/>
        <v>0</v>
      </c>
    </row>
    <row r="167" spans="1:11" ht="42.75" x14ac:dyDescent="0.2">
      <c r="A167" s="148" t="str">
        <f t="shared" si="5"/>
        <v>For clients under 18 years of age: Is there written consent by a parent, legal guardian, or responsible adult designated by the relevant State authority for client to be admitted to maintenance treatment?</v>
      </c>
      <c r="C167" s="145" t="s">
        <v>314</v>
      </c>
      <c r="D167" s="184" t="s">
        <v>315</v>
      </c>
      <c r="E167" s="185"/>
      <c r="F167" s="185"/>
      <c r="G167" s="185"/>
      <c r="H167" s="185"/>
      <c r="I167" s="185"/>
      <c r="J167" s="186"/>
      <c r="K167" s="143">
        <f ca="1"/>
        <v>0</v>
      </c>
    </row>
    <row r="168" spans="1:11" x14ac:dyDescent="0.2">
      <c r="C168" s="10"/>
      <c r="E168" s="10"/>
      <c r="F168" s="10"/>
      <c r="G168" s="10"/>
      <c r="H168" s="10"/>
      <c r="I168" s="10"/>
      <c r="J168" s="10"/>
      <c r="K168" s="10"/>
    </row>
    <row r="169" spans="1:11" x14ac:dyDescent="0.2">
      <c r="C169" s="10"/>
      <c r="E169" s="10"/>
      <c r="F169" s="10"/>
      <c r="G169" s="10"/>
      <c r="H169" s="10"/>
      <c r="I169" s="10"/>
      <c r="J169" s="10"/>
      <c r="K169" s="10"/>
    </row>
    <row r="170" spans="1:11" x14ac:dyDescent="0.2">
      <c r="C170" s="10"/>
      <c r="E170" s="10"/>
      <c r="F170" s="10"/>
      <c r="G170" s="10"/>
      <c r="H170" s="10"/>
      <c r="I170" s="10"/>
      <c r="J170" s="10"/>
      <c r="K170" s="10"/>
    </row>
    <row r="171" spans="1:11" x14ac:dyDescent="0.2">
      <c r="C171" s="10"/>
      <c r="E171" s="10"/>
      <c r="F171" s="10"/>
      <c r="G171" s="10"/>
      <c r="H171" s="10"/>
      <c r="I171" s="10"/>
      <c r="J171" s="10"/>
      <c r="K171" s="10"/>
    </row>
    <row r="172" spans="1:11" x14ac:dyDescent="0.2">
      <c r="C172" s="10"/>
      <c r="E172" s="10"/>
      <c r="F172" s="10"/>
      <c r="G172" s="10"/>
      <c r="H172" s="10"/>
      <c r="I172" s="10"/>
      <c r="J172" s="10"/>
      <c r="K172" s="10"/>
    </row>
    <row r="173" spans="1:11" x14ac:dyDescent="0.2">
      <c r="C173" s="10"/>
      <c r="E173" s="10"/>
      <c r="F173" s="10"/>
      <c r="G173" s="10"/>
      <c r="H173" s="10"/>
      <c r="I173" s="10"/>
      <c r="J173" s="10"/>
      <c r="K173" s="10"/>
    </row>
    <row r="174" spans="1:11" x14ac:dyDescent="0.2">
      <c r="C174" s="10"/>
      <c r="E174" s="10"/>
      <c r="F174" s="10"/>
      <c r="G174" s="10"/>
      <c r="H174" s="10"/>
      <c r="I174" s="10"/>
      <c r="J174" s="10"/>
      <c r="K174" s="10"/>
    </row>
    <row r="175" spans="1:11" x14ac:dyDescent="0.2">
      <c r="C175" s="10"/>
      <c r="E175" s="10"/>
      <c r="F175" s="156"/>
      <c r="G175" s="10"/>
      <c r="H175" s="10"/>
      <c r="I175" s="10"/>
      <c r="J175" s="10"/>
      <c r="K175" s="10"/>
    </row>
    <row r="176" spans="1:11" x14ac:dyDescent="0.2">
      <c r="C176" s="10"/>
      <c r="E176" s="10"/>
      <c r="F176" s="10"/>
      <c r="G176" s="10"/>
      <c r="H176" s="10"/>
      <c r="I176" s="10"/>
      <c r="J176" s="10"/>
      <c r="K176" s="10"/>
    </row>
    <row r="177" spans="3:11" x14ac:dyDescent="0.2">
      <c r="C177" s="10"/>
      <c r="E177" s="10"/>
      <c r="F177" s="10"/>
      <c r="G177" s="10"/>
      <c r="H177" s="10"/>
      <c r="I177" s="10"/>
      <c r="J177" s="10"/>
      <c r="K177" s="10"/>
    </row>
  </sheetData>
  <sheetProtection algorithmName="SHA-512" hashValue="C2L5IJ+3yZ7zfMzzuEtGpVxvnJidLt6NAeEfIHYaZopg3jVNQQFhMmrhsQBZvS3sPLnUU0nfTTYvqEqVmINGPw==" saltValue="xWNR6wPk1+KwHuOJnM3cHQ==" spinCount="100000" sheet="1" objects="1" scenarios="1" selectLockedCells="1"/>
  <mergeCells count="146">
    <mergeCell ref="D142:J142"/>
    <mergeCell ref="D143:J143"/>
    <mergeCell ref="D144:J144"/>
    <mergeCell ref="D145:J145"/>
    <mergeCell ref="D137:J137"/>
    <mergeCell ref="D138:J138"/>
    <mergeCell ref="D139:J139"/>
    <mergeCell ref="D43:J43"/>
    <mergeCell ref="D45:J45"/>
    <mergeCell ref="D48:J48"/>
    <mergeCell ref="D49:J49"/>
    <mergeCell ref="D50:J50"/>
    <mergeCell ref="D51:J51"/>
    <mergeCell ref="D52:J52"/>
    <mergeCell ref="D53:J53"/>
    <mergeCell ref="D54:J54"/>
    <mergeCell ref="D64:J64"/>
    <mergeCell ref="D140:J140"/>
    <mergeCell ref="D141:J141"/>
    <mergeCell ref="D134:J134"/>
    <mergeCell ref="D135:J135"/>
    <mergeCell ref="D136:J136"/>
    <mergeCell ref="D130:J130"/>
    <mergeCell ref="D131:J131"/>
    <mergeCell ref="D151:J151"/>
    <mergeCell ref="D152:J152"/>
    <mergeCell ref="D153:J153"/>
    <mergeCell ref="D154:J154"/>
    <mergeCell ref="D146:J146"/>
    <mergeCell ref="D147:J147"/>
    <mergeCell ref="D148:J148"/>
    <mergeCell ref="D149:J149"/>
    <mergeCell ref="D150:J150"/>
    <mergeCell ref="D167:J167"/>
    <mergeCell ref="D159:J159"/>
    <mergeCell ref="D160:J160"/>
    <mergeCell ref="D161:J161"/>
    <mergeCell ref="D162:J162"/>
    <mergeCell ref="D155:J155"/>
    <mergeCell ref="D156:J156"/>
    <mergeCell ref="D157:J157"/>
    <mergeCell ref="D158:J158"/>
    <mergeCell ref="D163:J163"/>
    <mergeCell ref="D164:J164"/>
    <mergeCell ref="D165:J165"/>
    <mergeCell ref="D166:J166"/>
    <mergeCell ref="C1:K1"/>
    <mergeCell ref="C12:K12"/>
    <mergeCell ref="C15:K15"/>
    <mergeCell ref="I3:J3"/>
    <mergeCell ref="I4:J4"/>
    <mergeCell ref="D129:J129"/>
    <mergeCell ref="D127:J127"/>
    <mergeCell ref="D128:J128"/>
    <mergeCell ref="D125:J125"/>
    <mergeCell ref="D126:J126"/>
    <mergeCell ref="D111:J111"/>
    <mergeCell ref="D77:J77"/>
    <mergeCell ref="D69:J69"/>
    <mergeCell ref="D75:J75"/>
    <mergeCell ref="D71:J71"/>
    <mergeCell ref="D78:J78"/>
    <mergeCell ref="D110:J110"/>
    <mergeCell ref="D55:J55"/>
    <mergeCell ref="D58:J58"/>
    <mergeCell ref="D97:J97"/>
    <mergeCell ref="D62:J62"/>
    <mergeCell ref="D68:J68"/>
    <mergeCell ref="D73:J73"/>
    <mergeCell ref="D63:J63"/>
    <mergeCell ref="D132:J132"/>
    <mergeCell ref="D133:J133"/>
    <mergeCell ref="D124:J124"/>
    <mergeCell ref="D112:J112"/>
    <mergeCell ref="D113:J113"/>
    <mergeCell ref="D114:J114"/>
    <mergeCell ref="D116:J116"/>
    <mergeCell ref="D115:J115"/>
    <mergeCell ref="D118:J118"/>
    <mergeCell ref="D119:J119"/>
    <mergeCell ref="D120:J120"/>
    <mergeCell ref="D117:J117"/>
    <mergeCell ref="D121:J121"/>
    <mergeCell ref="D122:J122"/>
    <mergeCell ref="D123:J123"/>
    <mergeCell ref="F3:G3"/>
    <mergeCell ref="F4:G4"/>
    <mergeCell ref="F5:G5"/>
    <mergeCell ref="F7:G7"/>
    <mergeCell ref="F8:G8"/>
    <mergeCell ref="C3:E3"/>
    <mergeCell ref="C4:E4"/>
    <mergeCell ref="C5:E5"/>
    <mergeCell ref="C7:E7"/>
    <mergeCell ref="C8:E8"/>
    <mergeCell ref="I5:J5"/>
    <mergeCell ref="I7:J7"/>
    <mergeCell ref="I8:J8"/>
    <mergeCell ref="I9:J9"/>
    <mergeCell ref="F9:G9"/>
    <mergeCell ref="D61:J61"/>
    <mergeCell ref="D47:J47"/>
    <mergeCell ref="D60:J60"/>
    <mergeCell ref="D56:J56"/>
    <mergeCell ref="C9:E9"/>
    <mergeCell ref="D44:J44"/>
    <mergeCell ref="D46:J46"/>
    <mergeCell ref="D57:J57"/>
    <mergeCell ref="D59:J59"/>
    <mergeCell ref="D65:J65"/>
    <mergeCell ref="D66:J66"/>
    <mergeCell ref="D67:J67"/>
    <mergeCell ref="D79:J79"/>
    <mergeCell ref="D84:J84"/>
    <mergeCell ref="D80:J80"/>
    <mergeCell ref="D81:J81"/>
    <mergeCell ref="D82:J82"/>
    <mergeCell ref="D83:J83"/>
    <mergeCell ref="D72:J72"/>
    <mergeCell ref="D76:J76"/>
    <mergeCell ref="D70:J70"/>
    <mergeCell ref="D74:J74"/>
    <mergeCell ref="D107:J107"/>
    <mergeCell ref="D108:J108"/>
    <mergeCell ref="D109:J109"/>
    <mergeCell ref="D85:J85"/>
    <mergeCell ref="D86:J86"/>
    <mergeCell ref="D87:J87"/>
    <mergeCell ref="D88:J88"/>
    <mergeCell ref="D89:J89"/>
    <mergeCell ref="D90:J90"/>
    <mergeCell ref="D91:J91"/>
    <mergeCell ref="D92:J92"/>
    <mergeCell ref="D93:J93"/>
    <mergeCell ref="D94:J94"/>
    <mergeCell ref="D95:J95"/>
    <mergeCell ref="D96:J96"/>
    <mergeCell ref="D98:J98"/>
    <mergeCell ref="D99:J99"/>
    <mergeCell ref="D100:J100"/>
    <mergeCell ref="D101:J101"/>
    <mergeCell ref="D102:J102"/>
    <mergeCell ref="D103:J103"/>
    <mergeCell ref="D104:J104"/>
    <mergeCell ref="D105:J105"/>
    <mergeCell ref="D106:J106"/>
  </mergeCells>
  <phoneticPr fontId="17" type="noConversion"/>
  <conditionalFormatting sqref="K43:K167">
    <cfRule type="containsText" dxfId="544" priority="1" operator="containsText" text="Fail">
      <formula>NOT(ISERROR(SEARCH("Fail",K43)))</formula>
    </cfRule>
  </conditionalFormatting>
  <dataValidations count="1">
    <dataValidation type="list" allowBlank="1" showInputMessage="1" showErrorMessage="1" sqref="K9" xr:uid="{68CBBDCD-99B1-418B-A717-508F076BB1D2}">
      <formula1>"Yes,No"</formula1>
    </dataValidation>
  </dataValidations>
  <pageMargins left="0.7" right="0.7" top="0.75" bottom="0.75" header="0.3" footer="0.3"/>
  <pageSetup scale="87" orientation="portrait" horizontalDpi="1200" verticalDpi="1200" r:id="rId1"/>
  <rowBreaks count="2" manualBreakCount="2">
    <brk id="41" min="2" max="10" man="1"/>
    <brk id="66" min="2" max="10"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3D9DA6-4C1D-4E09-87EB-A8176C41C2AE}">
  <sheetPr codeName="Sheet3">
    <tabColor rgb="FFFFC000"/>
    <pageSetUpPr fitToPage="1"/>
  </sheetPr>
  <dimension ref="A1:V59"/>
  <sheetViews>
    <sheetView showRowColHeaders="0" zoomScaleNormal="100" workbookViewId="0">
      <selection activeCell="I30" sqref="I30"/>
    </sheetView>
  </sheetViews>
  <sheetFormatPr defaultColWidth="8.85546875" defaultRowHeight="12.75" x14ac:dyDescent="0.2"/>
  <cols>
    <col min="1" max="1" width="11.28515625" style="131" customWidth="1"/>
    <col min="2" max="2" width="16.140625" style="131" customWidth="1"/>
    <col min="3" max="3" width="11.7109375" style="131" customWidth="1"/>
    <col min="4" max="4" width="10.5703125" style="131" customWidth="1"/>
    <col min="5" max="5" width="23.140625" style="131" customWidth="1"/>
    <col min="6" max="6" width="13.140625" style="113" customWidth="1"/>
    <col min="7" max="7" width="29.85546875" style="113" customWidth="1"/>
    <col min="8" max="8" width="30.7109375" style="117" customWidth="1"/>
    <col min="9" max="9" width="15.5703125" style="131" customWidth="1"/>
    <col min="10" max="10" width="12.7109375" style="131" customWidth="1"/>
    <col min="11" max="11" width="2.42578125" style="131" customWidth="1"/>
    <col min="12" max="12" width="12" style="131" customWidth="1"/>
    <col min="13" max="13" width="11.28515625" style="131" customWidth="1"/>
    <col min="14" max="14" width="11.140625" style="131" customWidth="1"/>
    <col min="15" max="15" width="13" style="131" bestFit="1" customWidth="1"/>
    <col min="16" max="16" width="22" style="131" customWidth="1"/>
    <col min="17" max="17" width="10.7109375" style="131" customWidth="1"/>
    <col min="18" max="18" width="30.7109375" style="117" customWidth="1"/>
    <col min="19" max="19" width="34.5703125" style="117" customWidth="1"/>
    <col min="20" max="20" width="11.7109375" style="131" customWidth="1"/>
    <col min="21" max="21" width="14.28515625" style="131" customWidth="1"/>
    <col min="22" max="22" width="16.28515625" style="8" bestFit="1" customWidth="1"/>
    <col min="23" max="16384" width="8.85546875" style="8"/>
  </cols>
  <sheetData>
    <row r="1" spans="1:22" ht="15.75" x14ac:dyDescent="0.2">
      <c r="A1" s="214" t="s">
        <v>316</v>
      </c>
      <c r="B1" s="214"/>
      <c r="C1" s="214"/>
      <c r="D1" s="214"/>
      <c r="E1" s="214"/>
      <c r="F1" s="214"/>
      <c r="G1" s="214"/>
      <c r="H1" s="214"/>
      <c r="I1" s="214"/>
      <c r="J1" s="214"/>
    </row>
    <row r="3" spans="1:22" ht="15" x14ac:dyDescent="0.2">
      <c r="A3" s="221" t="s">
        <v>37</v>
      </c>
      <c r="B3" s="222"/>
      <c r="C3" s="215">
        <f>Org_Name</f>
        <v>0</v>
      </c>
      <c r="D3" s="216"/>
      <c r="E3" s="217"/>
      <c r="H3" s="128" t="s">
        <v>2</v>
      </c>
      <c r="I3" s="223">
        <f>'Chart Review Info'!H3</f>
        <v>0</v>
      </c>
      <c r="J3" s="223"/>
    </row>
    <row r="4" spans="1:22" ht="15" x14ac:dyDescent="0.2">
      <c r="A4" s="221" t="s">
        <v>38</v>
      </c>
      <c r="B4" s="222"/>
      <c r="C4" s="215">
        <f>Program</f>
        <v>0</v>
      </c>
      <c r="D4" s="216"/>
      <c r="E4" s="217"/>
      <c r="H4" s="128" t="s">
        <v>39</v>
      </c>
      <c r="I4" s="223">
        <f>Period_Start</f>
        <v>0</v>
      </c>
      <c r="J4" s="223"/>
    </row>
    <row r="5" spans="1:22" ht="15" x14ac:dyDescent="0.2">
      <c r="A5" s="221" t="s">
        <v>40</v>
      </c>
      <c r="B5" s="222"/>
      <c r="C5" s="218">
        <f>Services</f>
        <v>0</v>
      </c>
      <c r="D5" s="219"/>
      <c r="E5" s="220"/>
      <c r="H5" s="128" t="s">
        <v>41</v>
      </c>
      <c r="I5" s="223">
        <f>Period_End</f>
        <v>0</v>
      </c>
      <c r="J5" s="223"/>
    </row>
    <row r="6" spans="1:22" ht="15.75" thickBot="1" x14ac:dyDescent="0.25">
      <c r="A6" s="112"/>
      <c r="B6" s="112"/>
      <c r="C6" s="105"/>
      <c r="E6" s="112"/>
      <c r="G6" s="131"/>
      <c r="H6" s="162"/>
      <c r="P6" s="117"/>
      <c r="Q6" s="117"/>
      <c r="R6" s="131"/>
      <c r="S6" s="131"/>
    </row>
    <row r="7" spans="1:22" ht="15.75" thickBot="1" x14ac:dyDescent="0.25">
      <c r="A7" s="114" t="s">
        <v>317</v>
      </c>
      <c r="B7" s="115"/>
      <c r="C7" s="163"/>
      <c r="D7" s="164"/>
      <c r="E7" s="115"/>
      <c r="F7" s="116"/>
      <c r="G7" s="164"/>
      <c r="H7" s="165"/>
      <c r="I7" s="164"/>
      <c r="J7" s="166"/>
      <c r="P7" s="117"/>
      <c r="Q7" s="117"/>
      <c r="R7" s="131"/>
      <c r="S7" s="131"/>
    </row>
    <row r="8" spans="1:22" ht="15" x14ac:dyDescent="0.2">
      <c r="A8" s="112"/>
      <c r="B8" s="112"/>
      <c r="C8" s="105"/>
      <c r="E8" s="112"/>
      <c r="G8" s="131"/>
      <c r="H8" s="162"/>
      <c r="P8" s="117"/>
      <c r="Q8" s="117"/>
      <c r="R8" s="131"/>
      <c r="S8" s="131"/>
    </row>
    <row r="9" spans="1:22" ht="15.75" x14ac:dyDescent="0.2">
      <c r="A9" s="214" t="s">
        <v>318</v>
      </c>
      <c r="B9" s="214"/>
      <c r="C9" s="214"/>
      <c r="D9" s="214"/>
      <c r="E9" s="214"/>
      <c r="F9" s="214"/>
      <c r="G9" s="214"/>
      <c r="H9" s="214"/>
      <c r="I9" s="214"/>
      <c r="J9" s="214"/>
      <c r="L9" s="214" t="s">
        <v>319</v>
      </c>
      <c r="M9" s="214"/>
      <c r="N9" s="214"/>
      <c r="O9" s="214"/>
      <c r="P9" s="214"/>
      <c r="Q9" s="214"/>
      <c r="R9" s="214"/>
      <c r="S9" s="214"/>
      <c r="T9" s="214"/>
      <c r="U9" s="214"/>
    </row>
    <row r="10" spans="1:22" s="43" customFormat="1" ht="25.5" x14ac:dyDescent="0.2">
      <c r="A10" s="129" t="s">
        <v>320</v>
      </c>
      <c r="B10" s="129" t="s">
        <v>321</v>
      </c>
      <c r="C10" s="129" t="s">
        <v>322</v>
      </c>
      <c r="D10" s="129" t="s">
        <v>323</v>
      </c>
      <c r="E10" s="129" t="s">
        <v>324</v>
      </c>
      <c r="F10" s="130" t="s">
        <v>325</v>
      </c>
      <c r="G10" s="129" t="s">
        <v>326</v>
      </c>
      <c r="H10" s="129" t="s">
        <v>327</v>
      </c>
      <c r="I10" s="129" t="s">
        <v>328</v>
      </c>
      <c r="J10" s="129" t="s">
        <v>329</v>
      </c>
      <c r="K10" s="117"/>
      <c r="L10" s="129" t="s">
        <v>320</v>
      </c>
      <c r="M10" s="129" t="s">
        <v>321</v>
      </c>
      <c r="N10" s="129" t="s">
        <v>322</v>
      </c>
      <c r="O10" s="129" t="s">
        <v>323</v>
      </c>
      <c r="P10" s="129" t="s">
        <v>324</v>
      </c>
      <c r="Q10" s="129" t="s">
        <v>325</v>
      </c>
      <c r="R10" s="129" t="s">
        <v>330</v>
      </c>
      <c r="S10" s="129" t="s">
        <v>327</v>
      </c>
      <c r="T10" s="129" t="s">
        <v>328</v>
      </c>
      <c r="U10" s="129" t="s">
        <v>329</v>
      </c>
    </row>
    <row r="11" spans="1:22" ht="15" hidden="1" x14ac:dyDescent="0.2">
      <c r="A11" s="169" t="s">
        <v>331</v>
      </c>
      <c r="B11" s="131" t="s">
        <v>332</v>
      </c>
      <c r="C11" s="105"/>
      <c r="E11" s="112"/>
      <c r="J11" s="162"/>
      <c r="L11" s="169" t="s">
        <v>331</v>
      </c>
      <c r="M11" s="131" t="s">
        <v>332</v>
      </c>
    </row>
    <row r="12" spans="1:22" hidden="1" x14ac:dyDescent="0.2">
      <c r="A12" s="169" t="s">
        <v>333</v>
      </c>
      <c r="B12" s="131" t="s">
        <v>332</v>
      </c>
      <c r="L12" s="169" t="s">
        <v>334</v>
      </c>
      <c r="M12" s="131" t="s">
        <v>332</v>
      </c>
    </row>
    <row r="13" spans="1:22" hidden="1" x14ac:dyDescent="0.2"/>
    <row r="14" spans="1:22" s="43" customFormat="1" ht="25.5" hidden="1" x14ac:dyDescent="0.2">
      <c r="A14" s="131"/>
      <c r="B14" s="131"/>
      <c r="C14" s="131"/>
      <c r="D14" s="131"/>
      <c r="E14" s="131"/>
      <c r="F14" s="131"/>
      <c r="G14" s="131"/>
      <c r="H14" s="131"/>
      <c r="I14" s="117" t="s">
        <v>335</v>
      </c>
      <c r="J14" s="117" t="s">
        <v>336</v>
      </c>
      <c r="K14" s="117"/>
      <c r="L14" s="170" t="s">
        <v>320</v>
      </c>
      <c r="M14" s="170" t="s">
        <v>321</v>
      </c>
      <c r="N14" s="170" t="s">
        <v>322</v>
      </c>
      <c r="O14" s="169" t="s">
        <v>323</v>
      </c>
      <c r="P14" s="169" t="s">
        <v>324</v>
      </c>
      <c r="Q14" s="169" t="s">
        <v>325</v>
      </c>
      <c r="R14" s="170" t="s">
        <v>330</v>
      </c>
      <c r="S14" s="170" t="s">
        <v>327</v>
      </c>
      <c r="T14" s="131" t="s">
        <v>335</v>
      </c>
      <c r="U14" s="131" t="s">
        <v>336</v>
      </c>
      <c r="V14" s="8"/>
    </row>
    <row r="15" spans="1:22" hidden="1" x14ac:dyDescent="0.2">
      <c r="A15" s="131">
        <v>0</v>
      </c>
      <c r="B15" s="131">
        <v>0</v>
      </c>
      <c r="C15" s="131">
        <v>0</v>
      </c>
      <c r="D15" s="131">
        <v>0</v>
      </c>
      <c r="E15" s="131">
        <v>0</v>
      </c>
      <c r="F15" s="168">
        <v>0</v>
      </c>
      <c r="G15" s="131">
        <v>0</v>
      </c>
      <c r="H15" s="117">
        <v>0</v>
      </c>
      <c r="I15" s="132">
        <v>0</v>
      </c>
      <c r="J15" s="106">
        <v>0</v>
      </c>
      <c r="L15" s="131">
        <v>0</v>
      </c>
      <c r="M15" s="131">
        <v>0</v>
      </c>
      <c r="N15" s="131">
        <v>0</v>
      </c>
      <c r="O15" s="131">
        <v>0</v>
      </c>
      <c r="P15" s="131">
        <v>0</v>
      </c>
      <c r="Q15" s="168">
        <v>0</v>
      </c>
      <c r="R15" s="117">
        <v>0</v>
      </c>
      <c r="S15" s="117">
        <v>0</v>
      </c>
      <c r="T15" s="105">
        <v>0</v>
      </c>
      <c r="U15" s="106">
        <v>0</v>
      </c>
    </row>
    <row r="16" spans="1:22" x14ac:dyDescent="0.2">
      <c r="A16" s="131" t="s">
        <v>337</v>
      </c>
      <c r="F16" s="131"/>
      <c r="G16" s="131"/>
      <c r="H16" s="131"/>
      <c r="I16" s="132">
        <v>0</v>
      </c>
      <c r="J16" s="106">
        <v>0</v>
      </c>
      <c r="L16" s="117" t="s">
        <v>337</v>
      </c>
      <c r="M16" s="117"/>
      <c r="N16" s="117"/>
      <c r="O16" s="117"/>
      <c r="P16" s="117"/>
      <c r="Q16" s="117"/>
      <c r="T16" s="105">
        <v>0</v>
      </c>
      <c r="U16" s="106">
        <v>0</v>
      </c>
    </row>
    <row r="17" spans="1:21" x14ac:dyDescent="0.2">
      <c r="A17"/>
      <c r="B17"/>
      <c r="C17"/>
      <c r="D17"/>
      <c r="E17"/>
      <c r="F17"/>
      <c r="G17"/>
      <c r="H17"/>
      <c r="I17"/>
      <c r="J17"/>
      <c r="L17"/>
      <c r="M17"/>
      <c r="N17"/>
      <c r="O17"/>
      <c r="P17"/>
      <c r="Q17"/>
      <c r="R17"/>
      <c r="S17"/>
      <c r="T17"/>
      <c r="U17"/>
    </row>
    <row r="18" spans="1:21" x14ac:dyDescent="0.2">
      <c r="A18"/>
      <c r="B18"/>
      <c r="C18"/>
      <c r="D18"/>
      <c r="E18"/>
      <c r="F18"/>
      <c r="G18"/>
      <c r="H18"/>
      <c r="I18"/>
      <c r="J18"/>
      <c r="L18"/>
      <c r="M18"/>
      <c r="N18"/>
      <c r="O18"/>
      <c r="P18"/>
      <c r="Q18"/>
      <c r="R18"/>
      <c r="S18"/>
      <c r="T18"/>
      <c r="U18"/>
    </row>
    <row r="19" spans="1:21" x14ac:dyDescent="0.2">
      <c r="A19"/>
      <c r="B19"/>
      <c r="C19"/>
      <c r="D19"/>
      <c r="E19"/>
      <c r="F19"/>
      <c r="G19"/>
      <c r="H19"/>
      <c r="I19"/>
      <c r="J19"/>
      <c r="L19"/>
      <c r="M19"/>
      <c r="N19"/>
      <c r="O19"/>
      <c r="P19"/>
      <c r="Q19"/>
      <c r="R19"/>
      <c r="S19"/>
      <c r="T19"/>
      <c r="U19"/>
    </row>
    <row r="20" spans="1:21" x14ac:dyDescent="0.2">
      <c r="A20"/>
      <c r="B20"/>
      <c r="C20"/>
      <c r="D20"/>
      <c r="E20"/>
      <c r="F20"/>
      <c r="G20"/>
      <c r="H20"/>
      <c r="I20"/>
      <c r="J20"/>
      <c r="L20"/>
      <c r="M20"/>
      <c r="N20"/>
      <c r="O20"/>
      <c r="P20"/>
      <c r="Q20"/>
      <c r="R20"/>
      <c r="S20"/>
      <c r="T20"/>
      <c r="U20"/>
    </row>
    <row r="21" spans="1:21" x14ac:dyDescent="0.2">
      <c r="A21"/>
      <c r="B21"/>
      <c r="C21"/>
      <c r="D21"/>
      <c r="E21"/>
      <c r="F21"/>
      <c r="G21"/>
      <c r="H21"/>
      <c r="I21"/>
      <c r="J21"/>
      <c r="R21" s="131"/>
      <c r="S21" s="131"/>
    </row>
    <row r="22" spans="1:21" x14ac:dyDescent="0.2">
      <c r="A22"/>
      <c r="B22"/>
      <c r="C22"/>
      <c r="D22"/>
      <c r="E22"/>
      <c r="F22"/>
      <c r="G22"/>
      <c r="H22"/>
      <c r="I22"/>
      <c r="J22"/>
      <c r="R22" s="131"/>
      <c r="S22" s="131"/>
    </row>
    <row r="23" spans="1:21" x14ac:dyDescent="0.2">
      <c r="A23"/>
      <c r="B23"/>
      <c r="C23"/>
      <c r="D23"/>
      <c r="E23"/>
      <c r="F23"/>
      <c r="G23"/>
      <c r="H23"/>
      <c r="I23"/>
      <c r="J23"/>
      <c r="R23" s="131"/>
      <c r="S23" s="131"/>
    </row>
    <row r="24" spans="1:21" x14ac:dyDescent="0.2">
      <c r="A24"/>
      <c r="B24"/>
      <c r="C24"/>
      <c r="D24"/>
      <c r="E24"/>
      <c r="F24"/>
      <c r="G24"/>
      <c r="H24"/>
      <c r="I24"/>
      <c r="J24"/>
      <c r="R24" s="131"/>
      <c r="S24" s="131"/>
    </row>
    <row r="25" spans="1:21" x14ac:dyDescent="0.2">
      <c r="A25"/>
      <c r="B25"/>
      <c r="C25"/>
      <c r="D25"/>
      <c r="E25"/>
      <c r="F25"/>
      <c r="G25"/>
      <c r="H25"/>
      <c r="I25"/>
      <c r="J25"/>
      <c r="R25" s="131"/>
      <c r="S25" s="131"/>
    </row>
    <row r="26" spans="1:21" x14ac:dyDescent="0.2">
      <c r="A26"/>
      <c r="B26"/>
      <c r="C26"/>
      <c r="D26"/>
      <c r="E26"/>
      <c r="F26"/>
      <c r="G26"/>
      <c r="H26"/>
      <c r="I26"/>
      <c r="J26"/>
      <c r="R26" s="131"/>
      <c r="S26" s="131"/>
    </row>
    <row r="27" spans="1:21" x14ac:dyDescent="0.2">
      <c r="A27"/>
      <c r="B27"/>
      <c r="C27"/>
      <c r="D27"/>
      <c r="E27"/>
      <c r="F27"/>
      <c r="G27"/>
      <c r="H27"/>
      <c r="I27"/>
      <c r="J27"/>
      <c r="R27" s="131"/>
      <c r="S27" s="131"/>
    </row>
    <row r="28" spans="1:21" x14ac:dyDescent="0.2">
      <c r="F28" s="131"/>
      <c r="G28" s="131"/>
      <c r="H28" s="131"/>
      <c r="R28" s="131"/>
      <c r="S28" s="131"/>
    </row>
    <row r="29" spans="1:21" x14ac:dyDescent="0.2">
      <c r="F29" s="131"/>
      <c r="G29" s="131"/>
      <c r="H29" s="131"/>
      <c r="R29" s="131"/>
      <c r="S29" s="131"/>
    </row>
    <row r="30" spans="1:21" x14ac:dyDescent="0.2">
      <c r="F30" s="131"/>
      <c r="G30" s="131"/>
      <c r="H30" s="131"/>
      <c r="R30" s="131"/>
      <c r="S30" s="131"/>
    </row>
    <row r="31" spans="1:21" x14ac:dyDescent="0.2">
      <c r="F31" s="131"/>
      <c r="G31" s="131"/>
      <c r="H31" s="131"/>
      <c r="R31" s="131"/>
      <c r="S31" s="131"/>
    </row>
    <row r="32" spans="1:21" x14ac:dyDescent="0.2">
      <c r="F32" s="131"/>
      <c r="G32" s="131"/>
      <c r="H32" s="131"/>
      <c r="R32" s="131"/>
      <c r="S32" s="131"/>
    </row>
    <row r="33" spans="6:19" x14ac:dyDescent="0.2">
      <c r="F33" s="131"/>
      <c r="G33" s="131"/>
      <c r="H33" s="131"/>
      <c r="R33" s="131"/>
      <c r="S33" s="131"/>
    </row>
    <row r="34" spans="6:19" x14ac:dyDescent="0.2">
      <c r="F34" s="131"/>
      <c r="G34" s="131"/>
      <c r="H34" s="131"/>
      <c r="R34" s="131"/>
      <c r="S34" s="131"/>
    </row>
    <row r="35" spans="6:19" x14ac:dyDescent="0.2">
      <c r="F35" s="167"/>
      <c r="G35" s="131"/>
      <c r="H35" s="131"/>
      <c r="R35" s="131"/>
      <c r="S35" s="131"/>
    </row>
    <row r="36" spans="6:19" x14ac:dyDescent="0.2">
      <c r="F36" s="131"/>
      <c r="G36" s="131"/>
      <c r="H36" s="131"/>
      <c r="R36" s="131"/>
      <c r="S36" s="131"/>
    </row>
    <row r="37" spans="6:19" x14ac:dyDescent="0.2">
      <c r="F37" s="131"/>
      <c r="G37" s="131"/>
      <c r="H37" s="131"/>
      <c r="R37" s="131"/>
      <c r="S37" s="131"/>
    </row>
    <row r="38" spans="6:19" x14ac:dyDescent="0.2">
      <c r="F38" s="131"/>
      <c r="G38" s="131"/>
      <c r="H38" s="131"/>
      <c r="R38" s="131"/>
      <c r="S38" s="131"/>
    </row>
    <row r="39" spans="6:19" x14ac:dyDescent="0.2">
      <c r="F39" s="131"/>
      <c r="G39" s="131"/>
      <c r="H39" s="131"/>
      <c r="R39" s="131"/>
      <c r="S39" s="131"/>
    </row>
    <row r="40" spans="6:19" x14ac:dyDescent="0.2">
      <c r="F40" s="131"/>
      <c r="G40" s="131"/>
      <c r="H40" s="131"/>
      <c r="R40" s="131"/>
      <c r="S40" s="131"/>
    </row>
    <row r="41" spans="6:19" x14ac:dyDescent="0.2">
      <c r="F41" s="131"/>
      <c r="G41" s="131"/>
      <c r="H41" s="131"/>
      <c r="R41" s="131"/>
      <c r="S41" s="131"/>
    </row>
    <row r="42" spans="6:19" x14ac:dyDescent="0.2">
      <c r="F42" s="131"/>
      <c r="G42" s="131"/>
      <c r="H42" s="131"/>
      <c r="R42" s="131"/>
      <c r="S42" s="131"/>
    </row>
    <row r="43" spans="6:19" x14ac:dyDescent="0.2">
      <c r="F43" s="131"/>
      <c r="G43" s="131"/>
      <c r="H43" s="131"/>
      <c r="R43" s="131"/>
      <c r="S43" s="131"/>
    </row>
    <row r="44" spans="6:19" x14ac:dyDescent="0.2">
      <c r="F44" s="131"/>
      <c r="G44" s="131"/>
      <c r="H44" s="131"/>
      <c r="R44" s="131"/>
      <c r="S44" s="131"/>
    </row>
    <row r="45" spans="6:19" x14ac:dyDescent="0.2">
      <c r="F45" s="131"/>
      <c r="G45" s="131"/>
      <c r="H45" s="131"/>
      <c r="R45" s="131"/>
      <c r="S45" s="131"/>
    </row>
    <row r="46" spans="6:19" x14ac:dyDescent="0.2">
      <c r="F46" s="131"/>
      <c r="G46" s="131"/>
      <c r="H46" s="131"/>
      <c r="R46" s="131"/>
      <c r="S46" s="131"/>
    </row>
    <row r="47" spans="6:19" x14ac:dyDescent="0.2">
      <c r="F47" s="131"/>
      <c r="G47" s="131"/>
      <c r="H47" s="131"/>
      <c r="R47" s="131"/>
      <c r="S47" s="131"/>
    </row>
    <row r="48" spans="6:19" x14ac:dyDescent="0.2">
      <c r="F48" s="131"/>
      <c r="G48" s="131"/>
      <c r="H48" s="131"/>
      <c r="R48" s="131"/>
      <c r="S48" s="131"/>
    </row>
    <row r="49" spans="6:19" x14ac:dyDescent="0.2">
      <c r="F49" s="131"/>
      <c r="G49" s="131"/>
      <c r="H49" s="131"/>
      <c r="R49" s="131"/>
      <c r="S49" s="131"/>
    </row>
    <row r="50" spans="6:19" x14ac:dyDescent="0.2">
      <c r="F50" s="131"/>
      <c r="G50" s="131"/>
      <c r="H50" s="131"/>
      <c r="R50" s="131"/>
      <c r="S50" s="131"/>
    </row>
    <row r="51" spans="6:19" x14ac:dyDescent="0.2">
      <c r="F51" s="131"/>
      <c r="G51" s="131"/>
      <c r="H51" s="131"/>
      <c r="R51" s="131"/>
      <c r="S51" s="131"/>
    </row>
    <row r="52" spans="6:19" x14ac:dyDescent="0.2">
      <c r="F52" s="131"/>
      <c r="G52" s="131"/>
      <c r="H52" s="131"/>
      <c r="R52" s="131"/>
      <c r="S52" s="131"/>
    </row>
    <row r="53" spans="6:19" x14ac:dyDescent="0.2">
      <c r="F53" s="168"/>
      <c r="G53" s="117"/>
      <c r="H53" s="131"/>
      <c r="R53" s="131"/>
      <c r="S53" s="131"/>
    </row>
    <row r="54" spans="6:19" x14ac:dyDescent="0.2">
      <c r="F54" s="168"/>
      <c r="G54" s="117"/>
      <c r="H54" s="131"/>
      <c r="R54" s="131"/>
      <c r="S54" s="131"/>
    </row>
    <row r="55" spans="6:19" x14ac:dyDescent="0.2">
      <c r="F55" s="168"/>
      <c r="G55" s="117"/>
      <c r="H55" s="131"/>
      <c r="R55" s="131"/>
      <c r="S55" s="131"/>
    </row>
    <row r="56" spans="6:19" x14ac:dyDescent="0.2">
      <c r="F56" s="168"/>
      <c r="G56" s="117"/>
      <c r="H56" s="131"/>
    </row>
    <row r="57" spans="6:19" x14ac:dyDescent="0.2">
      <c r="F57" s="168"/>
      <c r="G57" s="117"/>
      <c r="H57" s="131"/>
    </row>
    <row r="58" spans="6:19" x14ac:dyDescent="0.2">
      <c r="F58" s="168"/>
      <c r="G58" s="117"/>
      <c r="H58" s="131"/>
    </row>
    <row r="59" spans="6:19" x14ac:dyDescent="0.2">
      <c r="F59" s="168"/>
      <c r="G59" s="117"/>
      <c r="H59" s="131"/>
    </row>
  </sheetData>
  <sheetProtection selectLockedCells="1"/>
  <mergeCells count="12">
    <mergeCell ref="L9:U9"/>
    <mergeCell ref="A1:J1"/>
    <mergeCell ref="A9:J9"/>
    <mergeCell ref="C3:E3"/>
    <mergeCell ref="C4:E4"/>
    <mergeCell ref="C5:E5"/>
    <mergeCell ref="A3:B3"/>
    <mergeCell ref="A4:B4"/>
    <mergeCell ref="A5:B5"/>
    <mergeCell ref="I3:J3"/>
    <mergeCell ref="I4:J4"/>
    <mergeCell ref="I5:J5"/>
  </mergeCells>
  <pageMargins left="0.25" right="0.25" top="0.75" bottom="0.75" header="0.3" footer="0.3"/>
  <pageSetup scale="39" fitToHeight="0" orientation="landscape" horizontalDpi="1200" verticalDpi="1200" r:id="rId3"/>
  <headerFooter>
    <oddHeader>&amp;C&amp;"Arial,Bold"&amp;14CONFIDENTIAL CHART REVIEW SUMMARY&amp;"Arial,Regular"&amp;10
&amp;12Specialty Mental Health Services</oddHeader>
  </headerFooter>
  <colBreaks count="1" manualBreakCount="1">
    <brk id="10" max="1048575" man="1"/>
  </colBreaks>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7AFA89-3DB2-4930-AD5A-F4D23ADFD631}">
  <sheetPr codeName="Sheet23">
    <tabColor rgb="FFC00000"/>
  </sheetPr>
  <dimension ref="A1:FI637"/>
  <sheetViews>
    <sheetView topLeftCell="A13" zoomScale="80" zoomScaleNormal="80" workbookViewId="0">
      <selection activeCell="D17" sqref="D17:D29"/>
    </sheetView>
  </sheetViews>
  <sheetFormatPr defaultRowHeight="12.75" x14ac:dyDescent="0.2"/>
  <cols>
    <col min="1" max="1" width="9.42578125" customWidth="1"/>
    <col min="2" max="2" width="21.7109375" customWidth="1"/>
    <col min="3" max="3" width="26.28515625" customWidth="1"/>
    <col min="4" max="4" width="28.85546875" customWidth="1"/>
    <col min="5" max="5" width="18.28515625" customWidth="1"/>
    <col min="6" max="6" width="18.140625" customWidth="1"/>
    <col min="7" max="7" width="17.28515625" customWidth="1"/>
    <col min="8" max="8" width="15.42578125" customWidth="1"/>
    <col min="9" max="9" width="17.28515625" customWidth="1"/>
    <col min="10" max="10" width="21.28515625" customWidth="1"/>
    <col min="11" max="11" width="20" customWidth="1"/>
    <col min="12" max="12" width="18.140625" customWidth="1"/>
    <col min="13" max="13" width="19.85546875" customWidth="1"/>
    <col min="14" max="14" width="16.85546875" customWidth="1"/>
    <col min="15" max="15" width="18.5703125" bestFit="1" customWidth="1"/>
    <col min="16" max="16" width="14.42578125" customWidth="1"/>
    <col min="17" max="17" width="16.28515625" customWidth="1"/>
    <col min="18" max="18" width="15.42578125" customWidth="1"/>
    <col min="19" max="19" width="8.140625" bestFit="1" customWidth="1"/>
    <col min="20" max="20" width="8.28515625" bestFit="1" customWidth="1"/>
    <col min="21" max="21" width="7.42578125" bestFit="1" customWidth="1"/>
    <col min="22" max="27" width="4.140625" bestFit="1" customWidth="1"/>
    <col min="28" max="28" width="6.7109375" bestFit="1" customWidth="1"/>
    <col min="29" max="36" width="3.7109375" bestFit="1" customWidth="1"/>
    <col min="37" max="37" width="8.28515625" bestFit="1" customWidth="1"/>
    <col min="38" max="45" width="4.7109375" bestFit="1" customWidth="1"/>
    <col min="46" max="46" width="8.28515625" bestFit="1" customWidth="1"/>
    <col min="47" max="48" width="5" bestFit="1" customWidth="1"/>
    <col min="49" max="49" width="7.140625" bestFit="1" customWidth="1"/>
    <col min="50" max="51" width="3.7109375" bestFit="1" customWidth="1"/>
    <col min="52" max="52" width="6.85546875" bestFit="1" customWidth="1"/>
    <col min="53" max="53" width="3.7109375" bestFit="1" customWidth="1"/>
    <col min="54" max="54" width="8.28515625" bestFit="1" customWidth="1"/>
    <col min="55" max="56" width="4.85546875" bestFit="1" customWidth="1"/>
    <col min="57" max="57" width="8" bestFit="1" customWidth="1"/>
    <col min="58" max="61" width="4.7109375" bestFit="1" customWidth="1"/>
    <col min="62" max="62" width="8.28515625" bestFit="1" customWidth="1"/>
    <col min="63" max="71" width="5" bestFit="1" customWidth="1"/>
    <col min="72" max="74" width="6.140625" bestFit="1" customWidth="1"/>
    <col min="75" max="75" width="6.85546875" bestFit="1" customWidth="1"/>
    <col min="76" max="84" width="3.7109375" bestFit="1" customWidth="1"/>
    <col min="85" max="87" width="4.7109375" bestFit="1" customWidth="1"/>
    <col min="88" max="88" width="6.85546875" bestFit="1" customWidth="1"/>
    <col min="89" max="91" width="3.7109375" bestFit="1" customWidth="1"/>
    <col min="92" max="92" width="8.28515625" bestFit="1" customWidth="1"/>
    <col min="93" max="95" width="5" bestFit="1" customWidth="1"/>
    <col min="96" max="96" width="8.28515625" bestFit="1" customWidth="1"/>
    <col min="97" max="98" width="4.85546875" bestFit="1" customWidth="1"/>
    <col min="99" max="99" width="8.42578125" bestFit="1" customWidth="1"/>
    <col min="100" max="101" width="5.140625" bestFit="1" customWidth="1"/>
    <col min="102" max="102" width="8.5703125" bestFit="1" customWidth="1"/>
    <col min="103" max="111" width="6.28515625" bestFit="1" customWidth="1"/>
    <col min="112" max="145" width="7.42578125" bestFit="1" customWidth="1"/>
    <col min="146" max="146" width="5.42578125" bestFit="1" customWidth="1"/>
    <col min="147" max="147" width="4.7109375" bestFit="1" customWidth="1"/>
    <col min="148" max="148" width="6" bestFit="1" customWidth="1"/>
    <col min="149" max="149" width="6.28515625" bestFit="1" customWidth="1"/>
    <col min="150" max="150" width="5" bestFit="1" customWidth="1"/>
    <col min="151" max="151" width="4.85546875" bestFit="1" customWidth="1"/>
    <col min="152" max="152" width="6.140625" bestFit="1" customWidth="1"/>
    <col min="153" max="153" width="6" bestFit="1" customWidth="1"/>
    <col min="154" max="154" width="6.28515625" bestFit="1" customWidth="1"/>
    <col min="155" max="156" width="4.85546875" bestFit="1" customWidth="1"/>
    <col min="157" max="157" width="6.28515625" bestFit="1" customWidth="1"/>
    <col min="158" max="158" width="6.140625" bestFit="1" customWidth="1"/>
    <col min="159" max="159" width="6.28515625" bestFit="1" customWidth="1"/>
    <col min="160" max="160" width="7.7109375" bestFit="1" customWidth="1"/>
    <col min="161" max="161" width="6" bestFit="1" customWidth="1"/>
    <col min="162" max="162" width="8.28515625" bestFit="1" customWidth="1"/>
    <col min="164" max="164" width="7.5703125" bestFit="1" customWidth="1"/>
  </cols>
  <sheetData>
    <row r="1" spans="1:5" x14ac:dyDescent="0.2">
      <c r="E1" s="6" t="s">
        <v>338</v>
      </c>
    </row>
    <row r="2" spans="1:5" ht="15.75" x14ac:dyDescent="0.25">
      <c r="A2" s="9" t="s">
        <v>339</v>
      </c>
    </row>
    <row r="3" spans="1:5" ht="15" x14ac:dyDescent="0.2">
      <c r="A3" s="1" t="s">
        <v>340</v>
      </c>
      <c r="B3" s="1" t="s">
        <v>341</v>
      </c>
      <c r="C3" s="1" t="s">
        <v>342</v>
      </c>
      <c r="D3" s="1" t="s">
        <v>343</v>
      </c>
    </row>
    <row r="4" spans="1:5" ht="15" x14ac:dyDescent="0.2">
      <c r="A4" s="1" t="s">
        <v>344</v>
      </c>
      <c r="B4" s="1" t="s">
        <v>345</v>
      </c>
      <c r="C4" s="1" t="s">
        <v>346</v>
      </c>
      <c r="D4" s="1" t="str">
        <f>CORRECTIONCODES[[#This Row],[Description]]</f>
        <v>Incorrect date of service</v>
      </c>
    </row>
    <row r="5" spans="1:5" ht="15" x14ac:dyDescent="0.2">
      <c r="A5" s="1" t="s">
        <v>347</v>
      </c>
      <c r="B5" s="1" t="s">
        <v>345</v>
      </c>
      <c r="C5" s="1" t="s">
        <v>348</v>
      </c>
      <c r="D5" s="1" t="str">
        <f>CORRECTIONCODES[[#This Row],[Description]]</f>
        <v>Incorrect service indicator</v>
      </c>
    </row>
    <row r="6" spans="1:5" ht="15" x14ac:dyDescent="0.2">
      <c r="A6" s="1" t="s">
        <v>349</v>
      </c>
      <c r="B6" s="1" t="s">
        <v>345</v>
      </c>
      <c r="C6" s="1" t="s">
        <v>350</v>
      </c>
      <c r="D6" s="1" t="str">
        <f>CORRECTIONCODES[[#This Row],[Description]]</f>
        <v>Incorrect procedure code</v>
      </c>
    </row>
    <row r="7" spans="1:5" ht="15" x14ac:dyDescent="0.2">
      <c r="A7" s="1" t="s">
        <v>351</v>
      </c>
      <c r="B7" s="1" t="s">
        <v>345</v>
      </c>
      <c r="C7" s="1" t="s">
        <v>352</v>
      </c>
      <c r="D7" s="1" t="str">
        <f>CORRECTIONCODES[[#This Row],[Description]]</f>
        <v>Incorrect provider</v>
      </c>
    </row>
    <row r="8" spans="1:5" ht="15" x14ac:dyDescent="0.2">
      <c r="A8" s="1" t="s">
        <v>353</v>
      </c>
      <c r="B8" s="1" t="s">
        <v>345</v>
      </c>
      <c r="C8" s="1" t="s">
        <v>354</v>
      </c>
      <c r="D8" s="1" t="str">
        <f>CORRECTIONCODES[[#This Row],[Description]]</f>
        <v>Incorrect time</v>
      </c>
    </row>
    <row r="9" spans="1:5" ht="15" x14ac:dyDescent="0.2">
      <c r="A9" s="1" t="s">
        <v>355</v>
      </c>
      <c r="B9" s="1" t="s">
        <v>345</v>
      </c>
      <c r="C9" s="1" t="s">
        <v>356</v>
      </c>
      <c r="D9" s="1" t="str">
        <f>CORRECTIONCODES[[#This Row],[Description]]</f>
        <v>Incorrect client</v>
      </c>
    </row>
    <row r="10" spans="1:5" ht="15" x14ac:dyDescent="0.2">
      <c r="A10" s="1" t="s">
        <v>357</v>
      </c>
      <c r="B10" s="1" t="s">
        <v>345</v>
      </c>
      <c r="C10" s="1" t="s">
        <v>358</v>
      </c>
      <c r="D10" s="1" t="str">
        <f>CORRECTIONCODES[[#This Row],[Description]]</f>
        <v>Incorrect unit/sub unit</v>
      </c>
    </row>
    <row r="11" spans="1:5" ht="15" x14ac:dyDescent="0.2">
      <c r="A11" s="1" t="s">
        <v>359</v>
      </c>
      <c r="B11" s="1" t="s">
        <v>345</v>
      </c>
      <c r="C11" s="1" t="s">
        <v>360</v>
      </c>
      <c r="D11" s="1" t="str">
        <f>CORRECTIONCODES[[#This Row],[Description]]</f>
        <v>Incorrect location code</v>
      </c>
    </row>
    <row r="12" spans="1:5" ht="15" x14ac:dyDescent="0.2">
      <c r="A12" s="1" t="s">
        <v>361</v>
      </c>
      <c r="B12" s="1" t="s">
        <v>345</v>
      </c>
      <c r="C12" s="1" t="s">
        <v>362</v>
      </c>
      <c r="D12" s="1" t="str">
        <f>CORRECTIONCODES[[#This Row],[Description]]</f>
        <v>Duplicate entry</v>
      </c>
    </row>
    <row r="15" spans="1:5" ht="15.75" x14ac:dyDescent="0.25">
      <c r="A15" s="9" t="s">
        <v>363</v>
      </c>
    </row>
    <row r="16" spans="1:5" ht="15" x14ac:dyDescent="0.2">
      <c r="A16" s="1" t="s">
        <v>364</v>
      </c>
      <c r="B16" s="1" t="s">
        <v>365</v>
      </c>
      <c r="C16" s="1" t="s">
        <v>342</v>
      </c>
      <c r="D16" s="1" t="s">
        <v>343</v>
      </c>
    </row>
    <row r="17" spans="1:4" ht="15" x14ac:dyDescent="0.2">
      <c r="A17" s="1" t="s">
        <v>122</v>
      </c>
      <c r="B17" s="1" t="s">
        <v>366</v>
      </c>
      <c r="C17" s="1" t="s">
        <v>367</v>
      </c>
      <c r="D17" s="1" t="str">
        <f>_xlfn.CONCAT(DISALLOWANCE[[#This Row],[Req'#]]," - ",DISALLOWANCE[[#This Row],[Section]],": ",DISALLOWANCE[[#This Row],[Description]])</f>
        <v>Dx6 - Diagnosis: Need for SUD services</v>
      </c>
    </row>
    <row r="18" spans="1:4" ht="15" x14ac:dyDescent="0.2">
      <c r="A18" s="1" t="s">
        <v>158</v>
      </c>
      <c r="B18" s="1" t="s">
        <v>368</v>
      </c>
      <c r="C18" s="1" t="s">
        <v>369</v>
      </c>
      <c r="D18" s="1" t="str">
        <f>_xlfn.CONCAT(DISALLOWANCE[[#This Row],[Req'#]]," - ",DISALLOWANCE[[#This Row],[Section]],": ",DISALLOWANCE[[#This Row],[Description]])</f>
        <v>PN2 - Progress Note: Note not signed by service provider</v>
      </c>
    </row>
    <row r="19" spans="1:4" ht="15" x14ac:dyDescent="0.2">
      <c r="A19" s="1" t="s">
        <v>370</v>
      </c>
      <c r="B19" s="1" t="s">
        <v>371</v>
      </c>
      <c r="C19" s="1" t="s">
        <v>372</v>
      </c>
      <c r="D19" s="1" t="str">
        <f>_xlfn.CONCAT(DISALLOWANCE[[#This Row],[Req'#]]," - ",DISALLOWANCE[[#This Row],[Section]],": ",DISALLOWANCE[[#This Row],[Description]])</f>
        <v>B1 - Billing: Evidence of fraud, waste, abuse</v>
      </c>
    </row>
    <row r="20" spans="1:4" ht="15" x14ac:dyDescent="0.2">
      <c r="A20" s="1" t="s">
        <v>373</v>
      </c>
      <c r="B20" s="1" t="s">
        <v>371</v>
      </c>
      <c r="C20" s="1" t="s">
        <v>374</v>
      </c>
      <c r="D20" s="1" t="str">
        <f>_xlfn.CONCAT(DISALLOWANCE[[#This Row],[Req'#]]," - ",DISALLOWANCE[[#This Row],[Section]],": ",DISALLOWANCE[[#This Row],[Description]])</f>
        <v>B2 - Billing: Claim submitted for services during lock-out</v>
      </c>
    </row>
    <row r="21" spans="1:4" ht="15" x14ac:dyDescent="0.2">
      <c r="A21" s="1" t="s">
        <v>375</v>
      </c>
      <c r="B21" s="1" t="s">
        <v>371</v>
      </c>
      <c r="C21" s="1" t="s">
        <v>376</v>
      </c>
      <c r="D21" s="1" t="str">
        <f>_xlfn.CONCAT(DISALLOWANCE[[#This Row],[Req'#]]," - ",DISALLOWANCE[[#This Row],[Section]],": ",DISALLOWANCE[[#This Row],[Description]])</f>
        <v>B3 - Billing: Missing documentation of allowable service</v>
      </c>
    </row>
    <row r="22" spans="1:4" ht="15" x14ac:dyDescent="0.2">
      <c r="A22" s="1" t="s">
        <v>377</v>
      </c>
      <c r="B22" s="1" t="s">
        <v>371</v>
      </c>
      <c r="C22" s="1" t="s">
        <v>378</v>
      </c>
      <c r="D22" s="1" t="str">
        <f>_xlfn.CONCAT(DISALLOWANCE[[#This Row],[Req'#]]," - ",DISALLOWANCE[[#This Row],[Section]],": ",DISALLOWANCE[[#This Row],[Description]])</f>
        <v>B4 - Billing: Date of service mismatch</v>
      </c>
    </row>
    <row r="23" spans="1:4" ht="15" x14ac:dyDescent="0.2">
      <c r="A23" s="1" t="s">
        <v>379</v>
      </c>
      <c r="B23" s="1" t="s">
        <v>371</v>
      </c>
      <c r="C23" s="1" t="s">
        <v>380</v>
      </c>
      <c r="D23" s="1" t="str">
        <f>_xlfn.CONCAT(DISALLOWANCE[[#This Row],[Req'#]]," - ",DISALLOWANCE[[#This Row],[Section]],": ",DISALLOWANCE[[#This Row],[Description]])</f>
        <v>B5 - Billing: Procedure codes do not match service types</v>
      </c>
    </row>
    <row r="24" spans="1:4" ht="15" x14ac:dyDescent="0.2">
      <c r="A24" s="1" t="s">
        <v>381</v>
      </c>
      <c r="B24" s="1" t="s">
        <v>371</v>
      </c>
      <c r="C24" s="1" t="s">
        <v>382</v>
      </c>
      <c r="D24" s="1" t="str">
        <f>_xlfn.CONCAT(DISALLOWANCE[[#This Row],[Req'#]]," - ",DISALLOWANCE[[#This Row],[Section]],": ",DISALLOWANCE[[#This Row],[Description]])</f>
        <v>B6 - Billing: Units of time do not match progress notes</v>
      </c>
    </row>
    <row r="25" spans="1:4" ht="15" x14ac:dyDescent="0.2">
      <c r="A25" s="1" t="s">
        <v>383</v>
      </c>
      <c r="B25" s="1" t="s">
        <v>371</v>
      </c>
      <c r="C25" s="1" t="s">
        <v>384</v>
      </c>
      <c r="D25" s="1" t="str">
        <f>_xlfn.CONCAT(DISALLOWANCE[[#This Row],[Req'#]]," - ",DISALLOWANCE[[#This Row],[Section]],": ",DISALLOWANCE[[#This Row],[Description]])</f>
        <v>B8 - Billing: Multiple providers not clearly counted/described</v>
      </c>
    </row>
    <row r="26" spans="1:4" ht="15" x14ac:dyDescent="0.2">
      <c r="A26" s="1" t="s">
        <v>385</v>
      </c>
      <c r="B26" s="1" t="s">
        <v>371</v>
      </c>
      <c r="C26" s="1" t="s">
        <v>386</v>
      </c>
      <c r="D26" s="1" t="str">
        <f>_xlfn.CONCAT(DISALLOWANCE[[#This Row],[Req'#]]," - ",DISALLOWANCE[[#This Row],[Section]],": ",DISALLOWANCE[[#This Row],[Description]])</f>
        <v>B9 - Billing: Services not within provider scope</v>
      </c>
    </row>
    <row r="27" spans="1:4" ht="15" x14ac:dyDescent="0.2">
      <c r="A27" s="1" t="s">
        <v>387</v>
      </c>
      <c r="B27" s="1" t="s">
        <v>371</v>
      </c>
      <c r="C27" s="1" t="s">
        <v>388</v>
      </c>
      <c r="D27" s="1" t="str">
        <f>_xlfn.CONCAT(DISALLOWANCE[[#This Row],[Req'#]]," - ",DISALLOWANCE[[#This Row],[Section]],": ",DISALLOWANCE[[#This Row],[Description]])</f>
        <v>B10 - Billing: Group note does not identify # of beneficiaries</v>
      </c>
    </row>
    <row r="28" spans="1:4" ht="15" x14ac:dyDescent="0.2">
      <c r="A28" s="1" t="s">
        <v>389</v>
      </c>
      <c r="B28" s="1" t="s">
        <v>371</v>
      </c>
      <c r="C28" s="1" t="s">
        <v>390</v>
      </c>
      <c r="D28" s="1" t="str">
        <f>_xlfn.CONCAT(DISALLOWANCE[[#This Row],[Req'#]]," - ",DISALLOWANCE[[#This Row],[Section]],": ",DISALLOWANCE[[#This Row],[Description]])</f>
        <v>B11 - Billing: Group claim not properly apportioned to beneficiaries</v>
      </c>
    </row>
    <row r="29" spans="1:4" ht="15" x14ac:dyDescent="0.2">
      <c r="A29" s="1" t="s">
        <v>391</v>
      </c>
      <c r="B29" s="1" t="s">
        <v>371</v>
      </c>
      <c r="C29" s="1" t="s">
        <v>392</v>
      </c>
      <c r="D29" s="1" t="str">
        <f>_xlfn.CONCAT(DISALLOWANCE[[#This Row],[Req'#]]," - ",DISALLOWANCE[[#This Row],[Section]],": ",DISALLOWANCE[[#This Row],[Description]])</f>
        <v>B12 - Billing: Service not billable under Title 9</v>
      </c>
    </row>
    <row r="30" spans="1:4" ht="15" x14ac:dyDescent="0.2">
      <c r="A30" s="1"/>
      <c r="B30" s="1"/>
      <c r="C30" s="1"/>
      <c r="D30" s="1"/>
    </row>
    <row r="33" spans="1:165" ht="15.75" x14ac:dyDescent="0.25">
      <c r="A33" s="9" t="s">
        <v>393</v>
      </c>
      <c r="BX33" t="str" cm="1">
        <f t="array" aca="1" ref="BX33" ca="1">INDIRECT("'"&amp;$S36&amp;"'!$P$90")</f>
        <v/>
      </c>
    </row>
    <row r="35" spans="1:165" ht="30" x14ac:dyDescent="0.2">
      <c r="A35" s="22" t="s">
        <v>54</v>
      </c>
      <c r="B35" s="22" t="s">
        <v>321</v>
      </c>
      <c r="C35" s="22" t="s">
        <v>322</v>
      </c>
      <c r="D35" s="22" t="s">
        <v>323</v>
      </c>
      <c r="E35" s="22" t="s">
        <v>324</v>
      </c>
      <c r="F35" s="22" t="s">
        <v>325</v>
      </c>
      <c r="G35" s="22" t="s">
        <v>394</v>
      </c>
      <c r="H35" s="23" t="s">
        <v>395</v>
      </c>
      <c r="I35" s="24" t="s">
        <v>326</v>
      </c>
      <c r="J35" s="25" t="s">
        <v>330</v>
      </c>
      <c r="K35" s="24" t="s">
        <v>327</v>
      </c>
      <c r="L35" s="22" t="s">
        <v>320</v>
      </c>
      <c r="M35" s="22" t="s">
        <v>396</v>
      </c>
      <c r="N35" s="22" t="s">
        <v>334</v>
      </c>
      <c r="O35" s="22" t="s">
        <v>333</v>
      </c>
      <c r="P35" s="22" t="s">
        <v>331</v>
      </c>
      <c r="S35" s="22" t="s">
        <v>54</v>
      </c>
      <c r="T35" s="22" t="s">
        <v>331</v>
      </c>
      <c r="U35" s="22" t="s">
        <v>397</v>
      </c>
      <c r="V35" s="22" t="s">
        <v>82</v>
      </c>
      <c r="W35" s="22" t="s">
        <v>84</v>
      </c>
      <c r="X35" s="22" t="s">
        <v>86</v>
      </c>
      <c r="Y35" s="22" t="s">
        <v>88</v>
      </c>
      <c r="Z35" s="22" t="s">
        <v>90</v>
      </c>
      <c r="AA35" s="22" t="s">
        <v>92</v>
      </c>
      <c r="AB35" s="22" t="s">
        <v>398</v>
      </c>
      <c r="AC35" s="22" t="s">
        <v>95</v>
      </c>
      <c r="AD35" s="22" t="s">
        <v>97</v>
      </c>
      <c r="AE35" s="22" t="s">
        <v>99</v>
      </c>
      <c r="AF35" s="22" t="s">
        <v>101</v>
      </c>
      <c r="AG35" s="22" t="s">
        <v>103</v>
      </c>
      <c r="AH35" s="22" t="s">
        <v>105</v>
      </c>
      <c r="AI35" s="22" t="s">
        <v>107</v>
      </c>
      <c r="AJ35" s="22" t="s">
        <v>109</v>
      </c>
      <c r="AK35" s="22" t="s">
        <v>399</v>
      </c>
      <c r="AL35" s="22" t="s">
        <v>112</v>
      </c>
      <c r="AM35" s="22" t="s">
        <v>114</v>
      </c>
      <c r="AN35" s="22" t="s">
        <v>116</v>
      </c>
      <c r="AO35" s="22" t="s">
        <v>118</v>
      </c>
      <c r="AP35" s="22" t="s">
        <v>120</v>
      </c>
      <c r="AQ35" s="22" t="s">
        <v>122</v>
      </c>
      <c r="AR35" s="22" t="s">
        <v>124</v>
      </c>
      <c r="AS35" s="22" t="s">
        <v>126</v>
      </c>
      <c r="AT35" s="22" t="s">
        <v>400</v>
      </c>
      <c r="AU35" s="22" t="s">
        <v>129</v>
      </c>
      <c r="AV35" s="22" t="s">
        <v>131</v>
      </c>
      <c r="AW35" s="22" t="s">
        <v>401</v>
      </c>
      <c r="AX35" s="22" t="s">
        <v>134</v>
      </c>
      <c r="AY35" s="22" t="s">
        <v>136</v>
      </c>
      <c r="AZ35" s="22" t="s">
        <v>402</v>
      </c>
      <c r="BA35" s="22" t="s">
        <v>139</v>
      </c>
      <c r="BB35" s="22" t="s">
        <v>403</v>
      </c>
      <c r="BC35" s="22" t="s">
        <v>142</v>
      </c>
      <c r="BD35" s="22" t="s">
        <v>144</v>
      </c>
      <c r="BE35" s="22" t="s">
        <v>404</v>
      </c>
      <c r="BF35" s="22" t="s">
        <v>147</v>
      </c>
      <c r="BG35" s="22" t="s">
        <v>149</v>
      </c>
      <c r="BH35" s="22" t="s">
        <v>151</v>
      </c>
      <c r="BI35" s="22" t="s">
        <v>153</v>
      </c>
      <c r="BJ35" s="22" t="s">
        <v>405</v>
      </c>
      <c r="BK35" s="22" t="s">
        <v>156</v>
      </c>
      <c r="BL35" s="22" t="s">
        <v>158</v>
      </c>
      <c r="BM35" s="22" t="s">
        <v>160</v>
      </c>
      <c r="BN35" s="22" t="s">
        <v>162</v>
      </c>
      <c r="BO35" s="22" t="s">
        <v>164</v>
      </c>
      <c r="BP35" s="22" t="s">
        <v>166</v>
      </c>
      <c r="BQ35" s="22" t="s">
        <v>168</v>
      </c>
      <c r="BR35" s="22" t="s">
        <v>170</v>
      </c>
      <c r="BS35" s="22" t="s">
        <v>172</v>
      </c>
      <c r="BT35" s="22" t="s">
        <v>174</v>
      </c>
      <c r="BU35" s="22" t="s">
        <v>176</v>
      </c>
      <c r="BV35" s="22" t="s">
        <v>178</v>
      </c>
      <c r="BW35" s="22" t="s">
        <v>406</v>
      </c>
      <c r="BX35" s="22" t="s">
        <v>370</v>
      </c>
      <c r="BY35" s="22" t="s">
        <v>373</v>
      </c>
      <c r="BZ35" s="22" t="s">
        <v>375</v>
      </c>
      <c r="CA35" s="22" t="s">
        <v>377</v>
      </c>
      <c r="CB35" s="22" t="s">
        <v>379</v>
      </c>
      <c r="CC35" s="22" t="s">
        <v>381</v>
      </c>
      <c r="CD35" s="22" t="s">
        <v>407</v>
      </c>
      <c r="CE35" s="22" t="s">
        <v>383</v>
      </c>
      <c r="CF35" s="22" t="s">
        <v>385</v>
      </c>
      <c r="CG35" s="22" t="s">
        <v>387</v>
      </c>
      <c r="CH35" s="22" t="s">
        <v>389</v>
      </c>
      <c r="CI35" s="22" t="s">
        <v>391</v>
      </c>
      <c r="CJ35" s="22" t="s">
        <v>408</v>
      </c>
      <c r="CK35" s="22" t="s">
        <v>206</v>
      </c>
      <c r="CL35" s="22" t="s">
        <v>208</v>
      </c>
      <c r="CM35" s="22" t="s">
        <v>210</v>
      </c>
      <c r="CN35" s="22" t="s">
        <v>409</v>
      </c>
      <c r="CO35" s="22" t="s">
        <v>213</v>
      </c>
      <c r="CP35" s="22" t="s">
        <v>215</v>
      </c>
      <c r="CQ35" s="22" t="s">
        <v>217</v>
      </c>
      <c r="CR35" s="22" t="s">
        <v>410</v>
      </c>
      <c r="CS35" s="22" t="s">
        <v>220</v>
      </c>
      <c r="CT35" s="22" t="s">
        <v>222</v>
      </c>
      <c r="CU35" s="22" t="s">
        <v>411</v>
      </c>
      <c r="CV35" s="22" t="s">
        <v>225</v>
      </c>
      <c r="CW35" s="22" t="s">
        <v>227</v>
      </c>
      <c r="CX35" s="22" t="s">
        <v>412</v>
      </c>
      <c r="CY35" s="22" t="s">
        <v>230</v>
      </c>
      <c r="CZ35" s="22" t="s">
        <v>232</v>
      </c>
      <c r="DA35" s="22" t="s">
        <v>234</v>
      </c>
      <c r="DB35" s="22" t="s">
        <v>236</v>
      </c>
      <c r="DC35" s="22" t="s">
        <v>238</v>
      </c>
      <c r="DD35" s="22" t="s">
        <v>240</v>
      </c>
      <c r="DE35" s="22" t="s">
        <v>242</v>
      </c>
      <c r="DF35" s="22" t="s">
        <v>244</v>
      </c>
      <c r="DG35" s="22" t="s">
        <v>246</v>
      </c>
      <c r="DH35" s="22" t="s">
        <v>248</v>
      </c>
      <c r="DI35" s="22" t="s">
        <v>250</v>
      </c>
      <c r="DJ35" s="22" t="s">
        <v>252</v>
      </c>
      <c r="DK35" s="22" t="s">
        <v>254</v>
      </c>
      <c r="DL35" s="22" t="s">
        <v>256</v>
      </c>
      <c r="DM35" s="22" t="s">
        <v>258</v>
      </c>
      <c r="DN35" s="22" t="s">
        <v>260</v>
      </c>
      <c r="DO35" s="22" t="s">
        <v>262</v>
      </c>
      <c r="DP35" s="22" t="s">
        <v>264</v>
      </c>
      <c r="DQ35" s="22" t="s">
        <v>266</v>
      </c>
      <c r="DR35" s="22" t="s">
        <v>268</v>
      </c>
      <c r="DS35" s="22" t="s">
        <v>270</v>
      </c>
      <c r="DT35" s="22" t="s">
        <v>272</v>
      </c>
      <c r="DU35" s="22" t="s">
        <v>274</v>
      </c>
      <c r="DV35" s="22" t="s">
        <v>276</v>
      </c>
      <c r="DW35" s="22" t="s">
        <v>278</v>
      </c>
      <c r="DX35" s="22" t="s">
        <v>280</v>
      </c>
      <c r="DY35" s="22" t="s">
        <v>282</v>
      </c>
      <c r="DZ35" s="22" t="s">
        <v>284</v>
      </c>
      <c r="EA35" s="22" t="s">
        <v>286</v>
      </c>
      <c r="EB35" s="22" t="s">
        <v>288</v>
      </c>
      <c r="EC35" s="22" t="s">
        <v>290</v>
      </c>
      <c r="ED35" s="22" t="s">
        <v>292</v>
      </c>
      <c r="EE35" s="22" t="s">
        <v>294</v>
      </c>
      <c r="EF35" s="22" t="s">
        <v>296</v>
      </c>
      <c r="EG35" s="22" t="s">
        <v>298</v>
      </c>
      <c r="EH35" s="22" t="s">
        <v>300</v>
      </c>
      <c r="EI35" s="22" t="s">
        <v>302</v>
      </c>
      <c r="EJ35" s="22" t="s">
        <v>304</v>
      </c>
      <c r="EK35" s="22" t="s">
        <v>306</v>
      </c>
      <c r="EL35" s="22" t="s">
        <v>308</v>
      </c>
      <c r="EM35" s="22" t="s">
        <v>310</v>
      </c>
      <c r="EN35" s="22" t="s">
        <v>312</v>
      </c>
      <c r="EO35" s="22" t="s">
        <v>314</v>
      </c>
      <c r="EP35" s="22" t="s">
        <v>413</v>
      </c>
      <c r="EQ35" s="22" t="s">
        <v>414</v>
      </c>
      <c r="ER35" s="22" t="s">
        <v>415</v>
      </c>
      <c r="ES35" s="22" t="s">
        <v>416</v>
      </c>
      <c r="ET35" s="22" t="s">
        <v>417</v>
      </c>
      <c r="EU35" s="22" t="s">
        <v>418</v>
      </c>
      <c r="EV35" s="22" t="s">
        <v>419</v>
      </c>
      <c r="EW35" s="22" t="s">
        <v>420</v>
      </c>
      <c r="EX35" s="22" t="s">
        <v>421</v>
      </c>
      <c r="EY35" s="22" t="s">
        <v>422</v>
      </c>
      <c r="EZ35" s="22" t="s">
        <v>423</v>
      </c>
      <c r="FA35" s="22" t="s">
        <v>424</v>
      </c>
      <c r="FB35" s="22" t="s">
        <v>425</v>
      </c>
      <c r="FC35" s="22" t="s">
        <v>426</v>
      </c>
      <c r="FD35" s="22" t="s">
        <v>427</v>
      </c>
      <c r="FE35" s="155" t="s">
        <v>428</v>
      </c>
      <c r="FF35" s="155" t="s">
        <v>429</v>
      </c>
      <c r="FG35" s="155" t="s">
        <v>430</v>
      </c>
      <c r="FH35" s="155" t="s">
        <v>431</v>
      </c>
      <c r="FI35" s="155" t="s">
        <v>432</v>
      </c>
    </row>
    <row r="36" spans="1:165" ht="15" x14ac:dyDescent="0.2">
      <c r="A36" s="62">
        <v>1</v>
      </c>
      <c r="B36" s="2" cm="1">
        <f t="array" aca="1" ref="B36:K65" ca="1">INDIRECT("Services_"&amp;A36)</f>
        <v>0</v>
      </c>
      <c r="C36" s="2">
        <f ca="1"/>
        <v>0</v>
      </c>
      <c r="D36" s="2">
        <f ca="1"/>
        <v>0</v>
      </c>
      <c r="E36" s="2">
        <f ca="1"/>
        <v>0</v>
      </c>
      <c r="F36" s="2">
        <f ca="1"/>
        <v>0</v>
      </c>
      <c r="G36" s="2">
        <f ca="1"/>
        <v>0</v>
      </c>
      <c r="H36" s="2">
        <f ca="1"/>
        <v>0</v>
      </c>
      <c r="I36" s="2">
        <f ca="1"/>
        <v>0</v>
      </c>
      <c r="J36" s="2">
        <f ca="1"/>
        <v>0</v>
      </c>
      <c r="K36" s="2">
        <f ca="1"/>
        <v>0</v>
      </c>
      <c r="L36" s="2" cm="1">
        <f t="array" aca="1" ref="L36" ca="1">IF(B36=0,0,INDIRECT("MRN_"&amp;A36))</f>
        <v>0</v>
      </c>
      <c r="M36" s="2">
        <f ca="1">IF(B36=0,0,"Client_"&amp;A36)</f>
        <v>0</v>
      </c>
      <c r="N36" s="2" t="str">
        <f ca="1">IF(J36=0,"No","Yes")</f>
        <v>No</v>
      </c>
      <c r="O36" s="2" t="str">
        <f ca="1">IF(I36=0,"No","Yes")</f>
        <v>No</v>
      </c>
      <c r="P36" s="2" t="str" cm="1">
        <f t="array" aca="1" ref="P36" ca="1">IF(OR(INDIRECT("MRN_"&amp;A36)="N/A",B36=0),"No","Yes")</f>
        <v>No</v>
      </c>
      <c r="S36" s="2" t="s">
        <v>14</v>
      </c>
      <c r="T36" s="2" t="str">
        <f>IF(MRN_1="N/A","No","Yes")</f>
        <v>No</v>
      </c>
      <c r="U36" s="22">
        <f ca="1">COUNTIF(V36:AA36,"Pass")+COUNTIF(V36:AA36,"Fail")</f>
        <v>0</v>
      </c>
      <c r="V36" s="2" t="str">
        <f t="shared" ref="V36:AA45" ca="1" si="0">VLOOKUP(V$35,INDIRECT("'"&amp;$S36&amp;"'!$C$9:$P$178"),14,FALSE)</f>
        <v/>
      </c>
      <c r="W36" s="2" t="str">
        <f t="shared" ca="1" si="0"/>
        <v/>
      </c>
      <c r="X36" s="2" t="str">
        <f t="shared" ca="1" si="0"/>
        <v/>
      </c>
      <c r="Y36" s="2" t="str">
        <f t="shared" ca="1" si="0"/>
        <v/>
      </c>
      <c r="Z36" s="2" t="str">
        <f t="shared" ca="1" si="0"/>
        <v/>
      </c>
      <c r="AA36" s="2" t="str">
        <f t="shared" ca="1" si="0"/>
        <v/>
      </c>
      <c r="AB36" s="22">
        <f ca="1">COUNTIF(AC36:AJ36,"Pass")+COUNTIF(AC36:AJ36,"Fail")</f>
        <v>0</v>
      </c>
      <c r="AC36" s="2" t="str">
        <f t="shared" ref="AC36:AJ45" ca="1" si="1">VLOOKUP(AC$35,INDIRECT("'"&amp;$S36&amp;"'!$C$9:$P$178"),14,FALSE)</f>
        <v/>
      </c>
      <c r="AD36" s="2" t="str">
        <f t="shared" ca="1" si="1"/>
        <v/>
      </c>
      <c r="AE36" s="2" t="str">
        <f t="shared" ca="1" si="1"/>
        <v/>
      </c>
      <c r="AF36" s="2" t="str">
        <f t="shared" ca="1" si="1"/>
        <v/>
      </c>
      <c r="AG36" s="2" t="str">
        <f t="shared" ca="1" si="1"/>
        <v/>
      </c>
      <c r="AH36" s="2" t="str">
        <f t="shared" ca="1" si="1"/>
        <v/>
      </c>
      <c r="AI36" s="2" t="str">
        <f t="shared" ca="1" si="1"/>
        <v/>
      </c>
      <c r="AJ36" s="2" t="str">
        <f t="shared" ca="1" si="1"/>
        <v/>
      </c>
      <c r="AK36" s="22">
        <f ca="1">COUNTIF(AL36:AS36,"Pass")+COUNTIF(AL36:AS36,"Fail")</f>
        <v>0</v>
      </c>
      <c r="AL36" s="2" t="str">
        <f t="shared" ref="AL36:AS45" ca="1" si="2">VLOOKUP(AL$35,INDIRECT("'"&amp;$S36&amp;"'!$C$9:$P$178"),14,FALSE)</f>
        <v/>
      </c>
      <c r="AM36" s="2" t="str">
        <f t="shared" ca="1" si="2"/>
        <v/>
      </c>
      <c r="AN36" s="2" t="str">
        <f t="shared" ca="1" si="2"/>
        <v/>
      </c>
      <c r="AO36" s="2" t="str">
        <f t="shared" ca="1" si="2"/>
        <v/>
      </c>
      <c r="AP36" s="2" t="str">
        <f t="shared" ca="1" si="2"/>
        <v/>
      </c>
      <c r="AQ36" s="2" t="str">
        <f t="shared" ca="1" si="2"/>
        <v/>
      </c>
      <c r="AR36" s="2" t="str">
        <f t="shared" ca="1" si="2"/>
        <v/>
      </c>
      <c r="AS36" s="2" t="str">
        <f t="shared" ca="1" si="2"/>
        <v/>
      </c>
      <c r="AT36" s="22">
        <f ca="1">COUNTIF(AU36:AV36,"Pass")+COUNTIF(AU36:AV36,"Fail")</f>
        <v>0</v>
      </c>
      <c r="AU36" s="2" t="str">
        <f t="shared" ref="AU36:AV55" ca="1" si="3">VLOOKUP(AU$35,INDIRECT("'"&amp;$S36&amp;"'!$C$9:$P$178"),14,FALSE)</f>
        <v/>
      </c>
      <c r="AV36" s="2" t="str">
        <f t="shared" ca="1" si="3"/>
        <v/>
      </c>
      <c r="AW36" s="22">
        <f ca="1">COUNTIF(AX36:AY36,"Pass")+COUNTIF(AX36:AY36,"Fail")</f>
        <v>0</v>
      </c>
      <c r="AX36" s="2" t="str">
        <f t="shared" ref="AX36:AY55" ca="1" si="4">VLOOKUP(AX$35,INDIRECT("'"&amp;$S36&amp;"'!$C$9:$P$178"),14,FALSE)</f>
        <v/>
      </c>
      <c r="AY36" s="2" t="str">
        <f t="shared" ca="1" si="4"/>
        <v/>
      </c>
      <c r="AZ36" s="22">
        <f t="shared" ref="AZ36:AZ55" ca="1" si="5">COUNTIF(BA36:BA36,"Pass")+COUNTIF(BA36:BA36,"Fail")</f>
        <v>0</v>
      </c>
      <c r="BA36" s="2" t="str">
        <f t="shared" ref="BA36:BA55" ca="1" si="6">VLOOKUP(BA$35,INDIRECT("'"&amp;$S36&amp;"'!$C$9:$P$178"),14,FALSE)</f>
        <v/>
      </c>
      <c r="BB36" s="22">
        <f ca="1">COUNTIF(BC36:BD36,"Pass")+COUNTIF(BC36:BD36,"Fail")</f>
        <v>0</v>
      </c>
      <c r="BC36" s="2" t="str">
        <f t="shared" ref="BC36:BD55" ca="1" si="7">VLOOKUP(BC$35,INDIRECT("'"&amp;$S36&amp;"'!$C$9:$P$178"),14,FALSE)</f>
        <v/>
      </c>
      <c r="BD36" s="2" t="str">
        <f t="shared" ca="1" si="7"/>
        <v/>
      </c>
      <c r="BE36" s="22">
        <f ca="1">COUNTIF(BF36:BI36,"Pass")+COUNTIF(BF36:BI36,"Fail")</f>
        <v>0</v>
      </c>
      <c r="BF36" s="2" t="str">
        <f ca="1">VLOOKUP(BF$35,INDIRECT("'"&amp;$S36&amp;"'!$C$9:$P$178"),14,FALSE)</f>
        <v/>
      </c>
      <c r="BG36" s="2" t="str">
        <f t="shared" ref="BG36:BV45" ca="1" si="8">VLOOKUP(BG$35,INDIRECT("'"&amp;$S36&amp;"'!$C$9:$P$178"),14,FALSE)</f>
        <v/>
      </c>
      <c r="BH36" s="2" t="str">
        <f t="shared" ca="1" si="8"/>
        <v/>
      </c>
      <c r="BI36" s="2" t="str">
        <f t="shared" ca="1" si="8"/>
        <v/>
      </c>
      <c r="BJ36" s="22">
        <f ca="1">COUNTIF(BK36:BV36,"Pass")+COUNTIF(BK36:BV36,"Fail")</f>
        <v>0</v>
      </c>
      <c r="BK36" s="2" t="str">
        <f t="shared" ca="1" si="8"/>
        <v/>
      </c>
      <c r="BL36" s="2" t="str">
        <f t="shared" ca="1" si="8"/>
        <v/>
      </c>
      <c r="BM36" s="2" t="str">
        <f t="shared" ca="1" si="8"/>
        <v/>
      </c>
      <c r="BN36" s="2" t="str">
        <f t="shared" ca="1" si="8"/>
        <v/>
      </c>
      <c r="BO36" s="2" t="str">
        <f t="shared" ca="1" si="8"/>
        <v/>
      </c>
      <c r="BP36" s="2" t="str">
        <f t="shared" ca="1" si="8"/>
        <v/>
      </c>
      <c r="BQ36" s="2" t="str">
        <f t="shared" ca="1" si="8"/>
        <v/>
      </c>
      <c r="BR36" s="2" t="str">
        <f t="shared" ca="1" si="8"/>
        <v/>
      </c>
      <c r="BS36" s="2" t="str">
        <f t="shared" ca="1" si="8"/>
        <v/>
      </c>
      <c r="BT36" s="2" t="str">
        <f t="shared" ca="1" si="8"/>
        <v/>
      </c>
      <c r="BU36" s="2" t="str">
        <f t="shared" ca="1" si="8"/>
        <v/>
      </c>
      <c r="BV36" s="2" t="str">
        <f t="shared" ca="1" si="8"/>
        <v/>
      </c>
      <c r="BW36" s="22">
        <f ca="1">COUNTIF(BX36:CI36,"Pass")+COUNTIF(BX36:CI36,"Fail")</f>
        <v>0</v>
      </c>
      <c r="BX36" s="2" t="str" cm="1">
        <f t="array" aca="1" ref="BX36" ca="1">INDIRECT("'"&amp;$S36&amp;"'!$P$90")</f>
        <v/>
      </c>
      <c r="BY36" s="2" t="str" cm="1">
        <f t="array" aca="1" ref="BY36" ca="1">INDIRECT("'"&amp;$S36&amp;"'!$P$91")</f>
        <v/>
      </c>
      <c r="BZ36" s="2" t="str" cm="1">
        <f t="array" aca="1" ref="BZ36" ca="1">INDIRECT("'"&amp;$S36&amp;"'!$P$92")</f>
        <v/>
      </c>
      <c r="CA36" s="2" t="str" cm="1">
        <f t="array" aca="1" ref="CA36" ca="1">INDIRECT("'"&amp;$S36&amp;"'!$P$93")</f>
        <v/>
      </c>
      <c r="CB36" s="2" t="str" cm="1">
        <f t="array" aca="1" ref="CB36" ca="1">INDIRECT("'"&amp;$S36&amp;"'!$P$94")</f>
        <v/>
      </c>
      <c r="CC36" s="2" t="str" cm="1">
        <f t="array" aca="1" ref="CC36" ca="1">INDIRECT("'"&amp;$S36&amp;"'!$P$95")</f>
        <v/>
      </c>
      <c r="CD36" s="2" t="str" cm="1">
        <f t="array" aca="1" ref="CD36" ca="1">INDIRECT("'"&amp;$S36&amp;"'!$P$96")</f>
        <v/>
      </c>
      <c r="CE36" s="2" t="str" cm="1">
        <f t="array" aca="1" ref="CE36" ca="1">INDIRECT("'"&amp;$S36&amp;"'!$P$97")</f>
        <v/>
      </c>
      <c r="CF36" s="2" t="str" cm="1">
        <f t="array" aca="1" ref="CF36" ca="1">INDIRECT("'"&amp;$S36&amp;"'!$P$98")</f>
        <v/>
      </c>
      <c r="CG36" s="2" t="str" cm="1">
        <f t="array" aca="1" ref="CG36" ca="1">INDIRECT("'"&amp;$S36&amp;"'!$P$99")</f>
        <v/>
      </c>
      <c r="CH36" s="2" t="str" cm="1">
        <f t="array" aca="1" ref="CH36" ca="1">INDIRECT("'"&amp;$S36&amp;"'!$P$100")</f>
        <v/>
      </c>
      <c r="CI36" s="2" t="str" cm="1">
        <f t="array" aca="1" ref="CI36" ca="1">INDIRECT("'"&amp;$S36&amp;"'!$P$101")</f>
        <v/>
      </c>
      <c r="CJ36" s="22">
        <f ca="1">COUNTIF(CK36:CM36,"Pass")+COUNTIF(CK36:CM36,"Fail")</f>
        <v>0</v>
      </c>
      <c r="CK36" s="2" t="str">
        <f t="shared" ref="CK36:CM55" ca="1" si="9">VLOOKUP(CK$35,INDIRECT("'"&amp;$S36&amp;"'!$C$9:$P$178"),14,FALSE)</f>
        <v/>
      </c>
      <c r="CL36" s="2" t="str">
        <f t="shared" ca="1" si="9"/>
        <v/>
      </c>
      <c r="CM36" s="2" t="str">
        <f t="shared" ca="1" si="9"/>
        <v/>
      </c>
      <c r="CN36" s="22">
        <f ca="1">COUNTIF(CO36:CQ36,"Fail")+COUNTIF(CO36:CQ36,"Pass")</f>
        <v>0</v>
      </c>
      <c r="CO36" s="2" t="str">
        <f t="shared" ref="CO36:CQ55" ca="1" si="10">VLOOKUP(CO$35,INDIRECT("'"&amp;$S36&amp;"'!$C$9:$P$178"),14,FALSE)</f>
        <v/>
      </c>
      <c r="CP36" s="2" t="str">
        <f t="shared" ca="1" si="10"/>
        <v/>
      </c>
      <c r="CQ36" s="2" t="str">
        <f t="shared" ca="1" si="10"/>
        <v/>
      </c>
      <c r="CR36" s="22">
        <f ca="1">COUNTIF(CS36:CT36,"Pass")+COUNTIF(CS36:CT36,"Fail")</f>
        <v>0</v>
      </c>
      <c r="CS36" s="2" t="str">
        <f t="shared" ref="CS36:CT55" ca="1" si="11">VLOOKUP(CS$35,INDIRECT("'"&amp;$S36&amp;"'!$C$9:$P$178"),14,FALSE)</f>
        <v/>
      </c>
      <c r="CT36" s="2" t="str">
        <f t="shared" ca="1" si="11"/>
        <v/>
      </c>
      <c r="CU36" s="22">
        <f ca="1">COUNTIF(CV36:CW36,"Pass")+COUNTIF(CV36:CW36,"Fail")</f>
        <v>0</v>
      </c>
      <c r="CV36" s="2" t="str">
        <f t="shared" ref="CV36:CW55" ca="1" si="12">VLOOKUP(CV$35,INDIRECT("'"&amp;$S36&amp;"'!$C$9:$P$178"),14,FALSE)</f>
        <v/>
      </c>
      <c r="CW36" s="2" t="str">
        <f t="shared" ca="1" si="12"/>
        <v/>
      </c>
      <c r="CX36" s="22">
        <f ca="1">COUNTIF(CY36:EO36,"Pass")+COUNTIF(CY36:EO36,"Fail")</f>
        <v>0</v>
      </c>
      <c r="CY36" s="2" t="str">
        <f t="shared" ref="CY36:DH45" ca="1" si="13">VLOOKUP(CY$35,INDIRECT("'"&amp;$S36&amp;"'!$C$9:$P$178"),14,FALSE)</f>
        <v/>
      </c>
      <c r="CZ36" s="2" t="str">
        <f t="shared" ca="1" si="13"/>
        <v/>
      </c>
      <c r="DA36" s="2" t="str">
        <f t="shared" ca="1" si="13"/>
        <v/>
      </c>
      <c r="DB36" s="2" t="str">
        <f t="shared" ca="1" si="13"/>
        <v/>
      </c>
      <c r="DC36" s="2" t="str">
        <f t="shared" ca="1" si="13"/>
        <v/>
      </c>
      <c r="DD36" s="2" t="str">
        <f t="shared" ca="1" si="13"/>
        <v/>
      </c>
      <c r="DE36" s="2" t="str">
        <f t="shared" ca="1" si="13"/>
        <v/>
      </c>
      <c r="DF36" s="2" t="str">
        <f t="shared" ca="1" si="13"/>
        <v/>
      </c>
      <c r="DG36" s="2" t="str">
        <f t="shared" ca="1" si="13"/>
        <v/>
      </c>
      <c r="DH36" s="2" t="str">
        <f t="shared" ca="1" si="13"/>
        <v/>
      </c>
      <c r="DI36" s="2" t="str">
        <f t="shared" ref="DI36:DR45" ca="1" si="14">VLOOKUP(DI$35,INDIRECT("'"&amp;$S36&amp;"'!$C$9:$P$178"),14,FALSE)</f>
        <v/>
      </c>
      <c r="DJ36" s="2" t="str">
        <f t="shared" ca="1" si="14"/>
        <v/>
      </c>
      <c r="DK36" s="2" t="str">
        <f t="shared" ca="1" si="14"/>
        <v/>
      </c>
      <c r="DL36" s="2" t="str">
        <f t="shared" ca="1" si="14"/>
        <v/>
      </c>
      <c r="DM36" s="2" t="str">
        <f t="shared" ca="1" si="14"/>
        <v/>
      </c>
      <c r="DN36" s="2" t="str">
        <f t="shared" ca="1" si="14"/>
        <v/>
      </c>
      <c r="DO36" s="2" t="str">
        <f t="shared" ca="1" si="14"/>
        <v/>
      </c>
      <c r="DP36" s="2" t="str">
        <f t="shared" ca="1" si="14"/>
        <v/>
      </c>
      <c r="DQ36" s="2" t="str">
        <f t="shared" ca="1" si="14"/>
        <v/>
      </c>
      <c r="DR36" s="2" t="str">
        <f t="shared" ca="1" si="14"/>
        <v/>
      </c>
      <c r="DS36" s="2" t="str">
        <f t="shared" ref="DS36:EB45" ca="1" si="15">VLOOKUP(DS$35,INDIRECT("'"&amp;$S36&amp;"'!$C$9:$P$178"),14,FALSE)</f>
        <v/>
      </c>
      <c r="DT36" s="2" t="str">
        <f t="shared" ca="1" si="15"/>
        <v/>
      </c>
      <c r="DU36" s="2" t="str">
        <f t="shared" ca="1" si="15"/>
        <v/>
      </c>
      <c r="DV36" s="2" t="str">
        <f t="shared" ca="1" si="15"/>
        <v/>
      </c>
      <c r="DW36" s="2" t="str">
        <f t="shared" ca="1" si="15"/>
        <v/>
      </c>
      <c r="DX36" s="2" t="str">
        <f t="shared" ca="1" si="15"/>
        <v/>
      </c>
      <c r="DY36" s="2" t="str">
        <f t="shared" ca="1" si="15"/>
        <v/>
      </c>
      <c r="DZ36" s="2" t="str">
        <f t="shared" ca="1" si="15"/>
        <v/>
      </c>
      <c r="EA36" s="2" t="str">
        <f t="shared" ca="1" si="15"/>
        <v/>
      </c>
      <c r="EB36" s="2" t="str">
        <f t="shared" ca="1" si="15"/>
        <v/>
      </c>
      <c r="EC36" s="2" t="str">
        <f t="shared" ref="EC36:EO45" ca="1" si="16">VLOOKUP(EC$35,INDIRECT("'"&amp;$S36&amp;"'!$C$9:$P$178"),14,FALSE)</f>
        <v/>
      </c>
      <c r="ED36" s="2" t="str">
        <f t="shared" ca="1" si="16"/>
        <v/>
      </c>
      <c r="EE36" s="2" t="str">
        <f t="shared" ca="1" si="16"/>
        <v/>
      </c>
      <c r="EF36" s="2" t="str">
        <f t="shared" ca="1" si="16"/>
        <v/>
      </c>
      <c r="EG36" s="2" t="str">
        <f t="shared" ca="1" si="16"/>
        <v/>
      </c>
      <c r="EH36" s="2" t="str">
        <f t="shared" ca="1" si="16"/>
        <v/>
      </c>
      <c r="EI36" s="2" t="str">
        <f t="shared" ca="1" si="16"/>
        <v/>
      </c>
      <c r="EJ36" s="2" t="str">
        <f t="shared" ca="1" si="16"/>
        <v/>
      </c>
      <c r="EK36" s="2" t="str">
        <f t="shared" ca="1" si="16"/>
        <v/>
      </c>
      <c r="EL36" s="2" t="str">
        <f t="shared" ca="1" si="16"/>
        <v/>
      </c>
      <c r="EM36" s="2" t="str">
        <f t="shared" ca="1" si="16"/>
        <v/>
      </c>
      <c r="EN36" s="2" t="str">
        <f t="shared" ca="1" si="16"/>
        <v/>
      </c>
      <c r="EO36" s="2" t="str">
        <f t="shared" ca="1" si="16"/>
        <v/>
      </c>
      <c r="EP36" s="2">
        <f t="shared" ref="EP36:EP55" ca="1" si="17">COUNTIF(V36:AA36,"Fail")</f>
        <v>0</v>
      </c>
      <c r="EQ36" s="2">
        <f t="shared" ref="EQ36:EQ55" ca="1" si="18">COUNTIF(AC36:AJ36,"Fail")</f>
        <v>0</v>
      </c>
      <c r="ER36" s="2">
        <f t="shared" ref="ER36:ER55" ca="1" si="19">COUNTIF(AL36:AS36,"Fail")</f>
        <v>0</v>
      </c>
      <c r="ES36" s="2">
        <f t="shared" ref="ES36:ES55" ca="1" si="20">COUNTIF(AU36:AV36,"Fail")</f>
        <v>0</v>
      </c>
      <c r="ET36" s="2">
        <f t="shared" ref="ET36:ET55" ca="1" si="21">COUNTIF(AX36:AY36,"Fail")</f>
        <v>0</v>
      </c>
      <c r="EU36" s="2">
        <f t="shared" ref="EU36:EU55" ca="1" si="22">COUNTIF(BA36:BA36,"Fail")</f>
        <v>0</v>
      </c>
      <c r="EV36" s="2">
        <f t="shared" ref="EV36:EV55" ca="1" si="23">COUNTIF(BC36:BD36,"Fail")</f>
        <v>0</v>
      </c>
      <c r="EW36" s="2">
        <f ca="1">COUNTIF(BF36:BI36,"Fail")</f>
        <v>0</v>
      </c>
      <c r="EX36" s="2">
        <f ca="1">COUNTIF(BK36:BV36,"Fail")</f>
        <v>0</v>
      </c>
      <c r="EY36" s="2">
        <f ca="1">COUNTIF(BX36:CI36,"Fail")</f>
        <v>0</v>
      </c>
      <c r="EZ36" s="2">
        <f ca="1">COUNTIF(CK36:CM36,"Fail")</f>
        <v>0</v>
      </c>
      <c r="FA36" s="2">
        <f ca="1">COUNTIF(CO36:CQ36,"Fail")</f>
        <v>0</v>
      </c>
      <c r="FB36" s="2">
        <f ca="1">COUNTIF(CS36:CT36,"Fail")</f>
        <v>0</v>
      </c>
      <c r="FC36" s="2">
        <f ca="1">COUNTIF(CV36:CW36,"Fail")</f>
        <v>0</v>
      </c>
      <c r="FD36" s="2">
        <f ca="1">COUNTIF(CY36:EO36,"Fail")</f>
        <v>0</v>
      </c>
      <c r="FE36">
        <f ca="1">SUM(U36,AB36,AK36,AT36,AW36,AZ36,BB36,BE36,BJ36,BW36,CJ36,CN36,CR36,CU36,CX36)</f>
        <v>0</v>
      </c>
      <c r="FF36">
        <f ca="1">COUNTIF(U36:EO36,"Pass")</f>
        <v>0</v>
      </c>
      <c r="FG36">
        <f ca="1">COUNTIF(U36:EO36,"Fail")</f>
        <v>0</v>
      </c>
      <c r="FH36" s="21">
        <f ca="1">IFERROR(FF36/FE36,0)</f>
        <v>0</v>
      </c>
      <c r="FI36" t="str">
        <f ca="1">IFERROR(IF(FH36&gt;=0.9,"Yes","No"),0)</f>
        <v>No</v>
      </c>
    </row>
    <row r="37" spans="1:165" ht="15" x14ac:dyDescent="0.2">
      <c r="A37" s="62">
        <v>1</v>
      </c>
      <c r="B37" s="2">
        <f ca="1"/>
        <v>0</v>
      </c>
      <c r="C37" s="2">
        <f ca="1"/>
        <v>0</v>
      </c>
      <c r="D37" s="2">
        <f ca="1"/>
        <v>0</v>
      </c>
      <c r="E37" s="2">
        <f ca="1"/>
        <v>0</v>
      </c>
      <c r="F37" s="2">
        <f ca="1"/>
        <v>0</v>
      </c>
      <c r="G37" s="2">
        <f ca="1"/>
        <v>0</v>
      </c>
      <c r="H37" s="2">
        <f ca="1"/>
        <v>0</v>
      </c>
      <c r="I37" s="2">
        <f ca="1"/>
        <v>0</v>
      </c>
      <c r="J37" s="2">
        <f ca="1"/>
        <v>0</v>
      </c>
      <c r="K37" s="2">
        <f ca="1"/>
        <v>0</v>
      </c>
      <c r="L37" s="2" cm="1">
        <f t="array" aca="1" ref="L37" ca="1">IF(B37=0,0,INDIRECT("MRN_"&amp;A37))</f>
        <v>0</v>
      </c>
      <c r="M37" s="2">
        <f t="shared" ref="M37:M100" ca="1" si="24">IF(B37=0,0,"Client_"&amp;A37)</f>
        <v>0</v>
      </c>
      <c r="N37" s="2" t="str">
        <f t="shared" ref="N37:N100" ca="1" si="25">IF(J37=0,"No","Yes")</f>
        <v>No</v>
      </c>
      <c r="O37" s="2" t="str">
        <f t="shared" ref="O37:O100" ca="1" si="26">IF(I37=0,"No","Yes")</f>
        <v>No</v>
      </c>
      <c r="P37" s="2" t="str" cm="1">
        <f t="array" aca="1" ref="P37" ca="1">IF(OR(INDIRECT("MRN_"&amp;A37)="N/A",B37=0),"No","Yes")</f>
        <v>No</v>
      </c>
      <c r="S37" s="2" t="s">
        <v>16</v>
      </c>
      <c r="T37" s="2" t="str">
        <f>IF(MRN_2="N/A","No","Yes")</f>
        <v>No</v>
      </c>
      <c r="U37" s="22">
        <f t="shared" ref="U37:U55" ca="1" si="27">COUNTIF(V37:AA37,"Pass")+COUNTIF(V37:AA37,"Fail")</f>
        <v>0</v>
      </c>
      <c r="V37" s="2" t="str">
        <f t="shared" ca="1" si="0"/>
        <v/>
      </c>
      <c r="W37" s="2" t="str">
        <f t="shared" ca="1" si="0"/>
        <v/>
      </c>
      <c r="X37" s="2" t="str">
        <f t="shared" ca="1" si="0"/>
        <v/>
      </c>
      <c r="Y37" s="2" t="str">
        <f t="shared" ca="1" si="0"/>
        <v/>
      </c>
      <c r="Z37" s="2" t="str">
        <f t="shared" ca="1" si="0"/>
        <v/>
      </c>
      <c r="AA37" s="2" t="str">
        <f t="shared" ca="1" si="0"/>
        <v/>
      </c>
      <c r="AB37" s="22">
        <f t="shared" ref="AB37:AB55" ca="1" si="28">COUNTIF(AC37:AJ37,"Pass")+COUNTIF(AC37:AJ37,"Fail")</f>
        <v>0</v>
      </c>
      <c r="AC37" s="2" t="str">
        <f t="shared" ca="1" si="1"/>
        <v/>
      </c>
      <c r="AD37" s="2" t="str">
        <f t="shared" ca="1" si="1"/>
        <v/>
      </c>
      <c r="AE37" s="2" t="str">
        <f t="shared" ca="1" si="1"/>
        <v/>
      </c>
      <c r="AF37" s="2" t="str">
        <f t="shared" ca="1" si="1"/>
        <v/>
      </c>
      <c r="AG37" s="2" t="str">
        <f t="shared" ca="1" si="1"/>
        <v/>
      </c>
      <c r="AH37" s="2" t="str">
        <f t="shared" ca="1" si="1"/>
        <v/>
      </c>
      <c r="AI37" s="2" t="str">
        <f t="shared" ca="1" si="1"/>
        <v/>
      </c>
      <c r="AJ37" s="2" t="str">
        <f t="shared" ca="1" si="1"/>
        <v/>
      </c>
      <c r="AK37" s="22">
        <f t="shared" ref="AK37:AK55" ca="1" si="29">COUNTIF(AL37:AS37,"Pass")+COUNTIF(AL37:AS37,"Fail")</f>
        <v>0</v>
      </c>
      <c r="AL37" s="2" t="str">
        <f t="shared" ca="1" si="2"/>
        <v/>
      </c>
      <c r="AM37" s="2" t="str">
        <f t="shared" ca="1" si="2"/>
        <v/>
      </c>
      <c r="AN37" s="2" t="str">
        <f t="shared" ca="1" si="2"/>
        <v/>
      </c>
      <c r="AO37" s="2" t="str">
        <f t="shared" ca="1" si="2"/>
        <v/>
      </c>
      <c r="AP37" s="2" t="str">
        <f t="shared" ca="1" si="2"/>
        <v/>
      </c>
      <c r="AQ37" s="2" t="str">
        <f t="shared" ca="1" si="2"/>
        <v/>
      </c>
      <c r="AR37" s="2" t="str">
        <f t="shared" ca="1" si="2"/>
        <v/>
      </c>
      <c r="AS37" s="2" t="str">
        <f t="shared" ca="1" si="2"/>
        <v/>
      </c>
      <c r="AT37" s="22">
        <f t="shared" ref="AT37:AT55" ca="1" si="30">COUNTIF(AU37:AV37,"Pass")+COUNTIF(AU37:AV37,"Fail")</f>
        <v>0</v>
      </c>
      <c r="AU37" s="2" t="str">
        <f t="shared" ca="1" si="3"/>
        <v/>
      </c>
      <c r="AV37" s="2" t="str">
        <f t="shared" ca="1" si="3"/>
        <v/>
      </c>
      <c r="AW37" s="22">
        <f t="shared" ref="AW37:AW55" ca="1" si="31">COUNTIF(AX37:AY37,"Pass")+COUNTIF(AX37:AY37,"Fail")</f>
        <v>0</v>
      </c>
      <c r="AX37" s="2" t="str">
        <f t="shared" ca="1" si="4"/>
        <v/>
      </c>
      <c r="AY37" s="2" t="str">
        <f t="shared" ca="1" si="4"/>
        <v/>
      </c>
      <c r="AZ37" s="22">
        <f t="shared" ca="1" si="5"/>
        <v>0</v>
      </c>
      <c r="BA37" s="2" t="str">
        <f t="shared" ca="1" si="6"/>
        <v/>
      </c>
      <c r="BB37" s="22">
        <f t="shared" ref="BB37:BB55" ca="1" si="32">COUNTIF(BC37:BD37,"Pass")+COUNTIF(BC37:BD37,"Fail")</f>
        <v>0</v>
      </c>
      <c r="BC37" s="2" t="str">
        <f t="shared" ca="1" si="7"/>
        <v/>
      </c>
      <c r="BD37" s="2" t="str">
        <f t="shared" ca="1" si="7"/>
        <v/>
      </c>
      <c r="BE37" s="22">
        <f t="shared" ref="BE37:BE55" ca="1" si="33">COUNTIF(BF37:BI37,"Pass")+COUNTIF(BF37:BI37,"Fail")</f>
        <v>0</v>
      </c>
      <c r="BF37" s="2" t="str">
        <f t="shared" ref="BF37:BU55" ca="1" si="34">VLOOKUP(BF$35,INDIRECT("'"&amp;$S37&amp;"'!$C$9:$P$178"),14,FALSE)</f>
        <v/>
      </c>
      <c r="BG37" s="2" t="str">
        <f t="shared" ca="1" si="8"/>
        <v/>
      </c>
      <c r="BH37" s="2" t="str">
        <f t="shared" ca="1" si="8"/>
        <v/>
      </c>
      <c r="BI37" s="2" t="str">
        <f t="shared" ca="1" si="8"/>
        <v/>
      </c>
      <c r="BJ37" s="22">
        <f t="shared" ref="BJ37:BJ55" ca="1" si="35">COUNTIF(BK37:BV37,"Pass")+COUNTIF(BK37:BV37,"Fail")</f>
        <v>0</v>
      </c>
      <c r="BK37" s="2" t="str">
        <f t="shared" ca="1" si="8"/>
        <v/>
      </c>
      <c r="BL37" s="2" t="str">
        <f t="shared" ca="1" si="8"/>
        <v/>
      </c>
      <c r="BM37" s="2" t="str">
        <f t="shared" ca="1" si="8"/>
        <v/>
      </c>
      <c r="BN37" s="2" t="str">
        <f t="shared" ca="1" si="8"/>
        <v/>
      </c>
      <c r="BO37" s="2" t="str">
        <f t="shared" ca="1" si="8"/>
        <v/>
      </c>
      <c r="BP37" s="2" t="str">
        <f t="shared" ca="1" si="8"/>
        <v/>
      </c>
      <c r="BQ37" s="2" t="str">
        <f t="shared" ca="1" si="8"/>
        <v/>
      </c>
      <c r="BR37" s="2" t="str">
        <f t="shared" ca="1" si="8"/>
        <v/>
      </c>
      <c r="BS37" s="2" t="str">
        <f t="shared" ca="1" si="8"/>
        <v/>
      </c>
      <c r="BT37" s="2" t="str">
        <f t="shared" ca="1" si="8"/>
        <v/>
      </c>
      <c r="BU37" s="2" t="str">
        <f t="shared" ca="1" si="8"/>
        <v/>
      </c>
      <c r="BV37" s="2" t="str">
        <f t="shared" ca="1" si="8"/>
        <v/>
      </c>
      <c r="BW37" s="22">
        <f t="shared" ref="BW37:BW55" ca="1" si="36">COUNTIF(BX37:CI37,"Pass")+COUNTIF(BX37:CI37,"Fail")</f>
        <v>0</v>
      </c>
      <c r="BX37" s="2" t="str" cm="1">
        <f t="array" aca="1" ref="BX37" ca="1">INDIRECT("'"&amp;$S37&amp;"'!$P$90")</f>
        <v/>
      </c>
      <c r="BY37" s="2" t="str" cm="1">
        <f t="array" aca="1" ref="BY37" ca="1">INDIRECT("'"&amp;$S37&amp;"'!$P$91")</f>
        <v/>
      </c>
      <c r="BZ37" s="2" t="str" cm="1">
        <f t="array" aca="1" ref="BZ37" ca="1">INDIRECT("'"&amp;$S37&amp;"'!$P$92")</f>
        <v/>
      </c>
      <c r="CA37" s="2" t="str" cm="1">
        <f t="array" aca="1" ref="CA37" ca="1">INDIRECT("'"&amp;$S37&amp;"'!$P$93")</f>
        <v/>
      </c>
      <c r="CB37" s="2" t="str" cm="1">
        <f t="array" aca="1" ref="CB37" ca="1">INDIRECT("'"&amp;$S37&amp;"'!$P$94")</f>
        <v/>
      </c>
      <c r="CC37" s="2" t="str" cm="1">
        <f t="array" aca="1" ref="CC37" ca="1">INDIRECT("'"&amp;$S37&amp;"'!$P$95")</f>
        <v/>
      </c>
      <c r="CD37" s="2" t="str" cm="1">
        <f t="array" aca="1" ref="CD37" ca="1">INDIRECT("'"&amp;$S37&amp;"'!$P$96")</f>
        <v/>
      </c>
      <c r="CE37" s="2" t="str" cm="1">
        <f t="array" aca="1" ref="CE37" ca="1">INDIRECT("'"&amp;$S37&amp;"'!$P$97")</f>
        <v/>
      </c>
      <c r="CF37" s="2" t="str" cm="1">
        <f t="array" aca="1" ref="CF37" ca="1">INDIRECT("'"&amp;$S37&amp;"'!$P$98")</f>
        <v/>
      </c>
      <c r="CG37" s="2" t="str" cm="1">
        <f t="array" aca="1" ref="CG37" ca="1">INDIRECT("'"&amp;$S37&amp;"'!$P$99")</f>
        <v/>
      </c>
      <c r="CH37" s="2" t="str" cm="1">
        <f t="array" aca="1" ref="CH37" ca="1">INDIRECT("'"&amp;$S37&amp;"'!$P$100")</f>
        <v/>
      </c>
      <c r="CI37" s="2" t="str" cm="1">
        <f t="array" aca="1" ref="CI37" ca="1">INDIRECT("'"&amp;$S37&amp;"'!$P$101")</f>
        <v/>
      </c>
      <c r="CJ37" s="22">
        <f t="shared" ref="CJ37:CJ55" ca="1" si="37">COUNTIF(CK37:CM37,"Pass")+COUNTIF(CK37:CM37,"Fail")</f>
        <v>0</v>
      </c>
      <c r="CK37" s="2" t="str">
        <f t="shared" ca="1" si="9"/>
        <v/>
      </c>
      <c r="CL37" s="2" t="str">
        <f t="shared" ca="1" si="9"/>
        <v/>
      </c>
      <c r="CM37" s="2" t="str">
        <f t="shared" ca="1" si="9"/>
        <v/>
      </c>
      <c r="CN37" s="22">
        <f t="shared" ref="CN37:CN55" ca="1" si="38">COUNTIF(CO37:CQ37,"Fail")+COUNTIF(CO37:CQ37,"Pass")</f>
        <v>0</v>
      </c>
      <c r="CO37" s="2" t="str">
        <f t="shared" ca="1" si="10"/>
        <v/>
      </c>
      <c r="CP37" s="2" t="str">
        <f t="shared" ca="1" si="10"/>
        <v/>
      </c>
      <c r="CQ37" s="2" t="str">
        <f t="shared" ca="1" si="10"/>
        <v/>
      </c>
      <c r="CR37" s="22">
        <f t="shared" ref="CR37:CR55" ca="1" si="39">COUNTIF(CS37:CT37,"Pass")+COUNTIF(CS37:CT37,"Fail")</f>
        <v>0</v>
      </c>
      <c r="CS37" s="2" t="str">
        <f t="shared" ca="1" si="11"/>
        <v/>
      </c>
      <c r="CT37" s="2" t="str">
        <f t="shared" ca="1" si="11"/>
        <v/>
      </c>
      <c r="CU37" s="22">
        <f t="shared" ref="CU37:CU55" ca="1" si="40">COUNTIF(CV37:CW37,"Pass")+COUNTIF(CV37:CW37,"Fail")</f>
        <v>0</v>
      </c>
      <c r="CV37" s="2" t="str">
        <f t="shared" ca="1" si="12"/>
        <v/>
      </c>
      <c r="CW37" s="2" t="str">
        <f t="shared" ca="1" si="12"/>
        <v/>
      </c>
      <c r="CX37" s="22">
        <f t="shared" ref="CX37:CX55" ca="1" si="41">COUNTIF(CY37:EO37,"Pass")+COUNTIF(CY37:EO37,"Fail")</f>
        <v>0</v>
      </c>
      <c r="CY37" s="2" t="str">
        <f t="shared" ca="1" si="13"/>
        <v/>
      </c>
      <c r="CZ37" s="2" t="str">
        <f t="shared" ca="1" si="13"/>
        <v/>
      </c>
      <c r="DA37" s="2" t="str">
        <f t="shared" ca="1" si="13"/>
        <v/>
      </c>
      <c r="DB37" s="2" t="str">
        <f t="shared" ca="1" si="13"/>
        <v/>
      </c>
      <c r="DC37" s="2" t="str">
        <f t="shared" ca="1" si="13"/>
        <v/>
      </c>
      <c r="DD37" s="2" t="str">
        <f t="shared" ca="1" si="13"/>
        <v/>
      </c>
      <c r="DE37" s="2" t="str">
        <f t="shared" ca="1" si="13"/>
        <v/>
      </c>
      <c r="DF37" s="2" t="str">
        <f t="shared" ca="1" si="13"/>
        <v/>
      </c>
      <c r="DG37" s="2" t="str">
        <f t="shared" ca="1" si="13"/>
        <v/>
      </c>
      <c r="DH37" s="2" t="str">
        <f t="shared" ca="1" si="13"/>
        <v/>
      </c>
      <c r="DI37" s="2" t="str">
        <f t="shared" ca="1" si="14"/>
        <v/>
      </c>
      <c r="DJ37" s="2" t="str">
        <f t="shared" ca="1" si="14"/>
        <v/>
      </c>
      <c r="DK37" s="2" t="str">
        <f t="shared" ca="1" si="14"/>
        <v/>
      </c>
      <c r="DL37" s="2" t="str">
        <f t="shared" ca="1" si="14"/>
        <v/>
      </c>
      <c r="DM37" s="2" t="str">
        <f t="shared" ca="1" si="14"/>
        <v/>
      </c>
      <c r="DN37" s="2" t="str">
        <f t="shared" ca="1" si="14"/>
        <v/>
      </c>
      <c r="DO37" s="2" t="str">
        <f t="shared" ca="1" si="14"/>
        <v/>
      </c>
      <c r="DP37" s="2" t="str">
        <f t="shared" ca="1" si="14"/>
        <v/>
      </c>
      <c r="DQ37" s="2" t="str">
        <f t="shared" ca="1" si="14"/>
        <v/>
      </c>
      <c r="DR37" s="2" t="str">
        <f t="shared" ca="1" si="14"/>
        <v/>
      </c>
      <c r="DS37" s="2" t="str">
        <f t="shared" ca="1" si="15"/>
        <v/>
      </c>
      <c r="DT37" s="2" t="str">
        <f t="shared" ca="1" si="15"/>
        <v/>
      </c>
      <c r="DU37" s="2" t="str">
        <f t="shared" ca="1" si="15"/>
        <v/>
      </c>
      <c r="DV37" s="2" t="str">
        <f t="shared" ca="1" si="15"/>
        <v/>
      </c>
      <c r="DW37" s="2" t="str">
        <f t="shared" ca="1" si="15"/>
        <v/>
      </c>
      <c r="DX37" s="2" t="str">
        <f t="shared" ca="1" si="15"/>
        <v/>
      </c>
      <c r="DY37" s="2" t="str">
        <f t="shared" ca="1" si="15"/>
        <v/>
      </c>
      <c r="DZ37" s="2" t="str">
        <f t="shared" ca="1" si="15"/>
        <v/>
      </c>
      <c r="EA37" s="2" t="str">
        <f t="shared" ca="1" si="15"/>
        <v/>
      </c>
      <c r="EB37" s="2" t="str">
        <f t="shared" ca="1" si="15"/>
        <v/>
      </c>
      <c r="EC37" s="2" t="str">
        <f t="shared" ca="1" si="16"/>
        <v/>
      </c>
      <c r="ED37" s="2" t="str">
        <f t="shared" ca="1" si="16"/>
        <v/>
      </c>
      <c r="EE37" s="2" t="str">
        <f t="shared" ca="1" si="16"/>
        <v/>
      </c>
      <c r="EF37" s="2" t="str">
        <f t="shared" ca="1" si="16"/>
        <v/>
      </c>
      <c r="EG37" s="2" t="str">
        <f t="shared" ca="1" si="16"/>
        <v/>
      </c>
      <c r="EH37" s="2" t="str">
        <f t="shared" ca="1" si="16"/>
        <v/>
      </c>
      <c r="EI37" s="2" t="str">
        <f t="shared" ca="1" si="16"/>
        <v/>
      </c>
      <c r="EJ37" s="2" t="str">
        <f t="shared" ca="1" si="16"/>
        <v/>
      </c>
      <c r="EK37" s="2" t="str">
        <f t="shared" ca="1" si="16"/>
        <v/>
      </c>
      <c r="EL37" s="2" t="str">
        <f t="shared" ca="1" si="16"/>
        <v/>
      </c>
      <c r="EM37" s="2" t="str">
        <f t="shared" ca="1" si="16"/>
        <v/>
      </c>
      <c r="EN37" s="2" t="str">
        <f t="shared" ca="1" si="16"/>
        <v/>
      </c>
      <c r="EO37" s="2" t="str">
        <f t="shared" ca="1" si="16"/>
        <v/>
      </c>
      <c r="EP37" s="2">
        <f t="shared" ca="1" si="17"/>
        <v>0</v>
      </c>
      <c r="EQ37" s="2">
        <f t="shared" ca="1" si="18"/>
        <v>0</v>
      </c>
      <c r="ER37" s="2">
        <f t="shared" ca="1" si="19"/>
        <v>0</v>
      </c>
      <c r="ES37" s="2">
        <f t="shared" ca="1" si="20"/>
        <v>0</v>
      </c>
      <c r="ET37" s="2">
        <f t="shared" ca="1" si="21"/>
        <v>0</v>
      </c>
      <c r="EU37" s="2">
        <f t="shared" ca="1" si="22"/>
        <v>0</v>
      </c>
      <c r="EV37" s="2">
        <f t="shared" ca="1" si="23"/>
        <v>0</v>
      </c>
      <c r="EW37" s="2">
        <f t="shared" ref="EW37:EW55" ca="1" si="42">COUNTIF(BF37:BI37,"Fail")</f>
        <v>0</v>
      </c>
      <c r="EX37" s="2">
        <f t="shared" ref="EX37:EX55" ca="1" si="43">COUNTIF(BK37:BV37,"Fail")</f>
        <v>0</v>
      </c>
      <c r="EY37" s="2">
        <f t="shared" ref="EY37:EY55" ca="1" si="44">COUNTIF(BX37:CI37,"Fail")</f>
        <v>0</v>
      </c>
      <c r="EZ37" s="2">
        <f t="shared" ref="EZ37:EZ55" ca="1" si="45">COUNTIF(CK37:CM37,"Fail")</f>
        <v>0</v>
      </c>
      <c r="FA37" s="2">
        <f t="shared" ref="FA37:FA55" ca="1" si="46">COUNTIF(CO37:CQ37,"Fail")</f>
        <v>0</v>
      </c>
      <c r="FB37" s="2">
        <f t="shared" ref="FB37:FB55" ca="1" si="47">COUNTIF(CS37:CT37,"Fail")</f>
        <v>0</v>
      </c>
      <c r="FC37" s="2">
        <f t="shared" ref="FC37:FC55" ca="1" si="48">COUNTIF(CV37:CW37,"Fail")</f>
        <v>0</v>
      </c>
      <c r="FD37" s="2">
        <f t="shared" ref="FD37:FD55" ca="1" si="49">COUNTIF(CY37:EO37,"Fail")</f>
        <v>0</v>
      </c>
      <c r="FE37">
        <f t="shared" ref="FE37:FE55" ca="1" si="50">SUM(U37,AB37,AK37,AT37,AW37,AZ37,BB37,BE37,BJ37,BW37,CJ37,CN37,CR37,CU37,CX37)</f>
        <v>0</v>
      </c>
      <c r="FF37">
        <f t="shared" ref="FF37:FF55" ca="1" si="51">COUNTIF(U37:EO37,"Pass")</f>
        <v>0</v>
      </c>
      <c r="FG37">
        <f t="shared" ref="FG37:FG55" ca="1" si="52">COUNTIF(U37:EO37,"Fail")</f>
        <v>0</v>
      </c>
      <c r="FH37" s="21">
        <f t="shared" ref="FH37:FH55" ca="1" si="53">IFERROR(FF37/FE37,0)</f>
        <v>0</v>
      </c>
      <c r="FI37" t="str">
        <f t="shared" ref="FI37:FI55" ca="1" si="54">IFERROR(IF(FH37&gt;=0.9,"Yes","No"),0)</f>
        <v>No</v>
      </c>
    </row>
    <row r="38" spans="1:165" ht="15" x14ac:dyDescent="0.2">
      <c r="A38" s="62">
        <v>1</v>
      </c>
      <c r="B38" s="2">
        <f ca="1"/>
        <v>0</v>
      </c>
      <c r="C38" s="2">
        <f ca="1"/>
        <v>0</v>
      </c>
      <c r="D38" s="2">
        <f ca="1"/>
        <v>0</v>
      </c>
      <c r="E38" s="2">
        <f ca="1"/>
        <v>0</v>
      </c>
      <c r="F38" s="2">
        <f ca="1"/>
        <v>0</v>
      </c>
      <c r="G38" s="2">
        <f ca="1"/>
        <v>0</v>
      </c>
      <c r="H38" s="2">
        <f ca="1"/>
        <v>0</v>
      </c>
      <c r="I38" s="2">
        <f ca="1"/>
        <v>0</v>
      </c>
      <c r="J38" s="2">
        <f ca="1"/>
        <v>0</v>
      </c>
      <c r="K38" s="2">
        <f ca="1"/>
        <v>0</v>
      </c>
      <c r="L38" s="2" cm="1">
        <f t="array" aca="1" ref="L38" ca="1">IF(B38=0,0,INDIRECT("MRN_"&amp;A38))</f>
        <v>0</v>
      </c>
      <c r="M38" s="2">
        <f t="shared" ca="1" si="24"/>
        <v>0</v>
      </c>
      <c r="N38" s="2" t="str">
        <f t="shared" ca="1" si="25"/>
        <v>No</v>
      </c>
      <c r="O38" s="2" t="str">
        <f t="shared" ca="1" si="26"/>
        <v>No</v>
      </c>
      <c r="P38" s="2" t="str" cm="1">
        <f t="array" aca="1" ref="P38" ca="1">IF(OR(INDIRECT("MRN_"&amp;A38)="N/A",B38=0),"No","Yes")</f>
        <v>No</v>
      </c>
      <c r="S38" s="2" t="s">
        <v>17</v>
      </c>
      <c r="T38" s="2" t="str">
        <f>IF(MRN_3="N/A","No","Yes")</f>
        <v>No</v>
      </c>
      <c r="U38" s="22">
        <f t="shared" ca="1" si="27"/>
        <v>0</v>
      </c>
      <c r="V38" s="2" t="str">
        <f t="shared" ca="1" si="0"/>
        <v/>
      </c>
      <c r="W38" s="2" t="str">
        <f t="shared" ca="1" si="0"/>
        <v/>
      </c>
      <c r="X38" s="2" t="str">
        <f t="shared" ca="1" si="0"/>
        <v/>
      </c>
      <c r="Y38" s="2" t="str">
        <f t="shared" ca="1" si="0"/>
        <v/>
      </c>
      <c r="Z38" s="2" t="str">
        <f t="shared" ca="1" si="0"/>
        <v/>
      </c>
      <c r="AA38" s="2" t="str">
        <f t="shared" ca="1" si="0"/>
        <v/>
      </c>
      <c r="AB38" s="22">
        <f t="shared" ca="1" si="28"/>
        <v>0</v>
      </c>
      <c r="AC38" s="2" t="str">
        <f t="shared" ca="1" si="1"/>
        <v/>
      </c>
      <c r="AD38" s="2" t="str">
        <f t="shared" ca="1" si="1"/>
        <v/>
      </c>
      <c r="AE38" s="2" t="str">
        <f t="shared" ca="1" si="1"/>
        <v/>
      </c>
      <c r="AF38" s="2" t="str">
        <f t="shared" ca="1" si="1"/>
        <v/>
      </c>
      <c r="AG38" s="2" t="str">
        <f t="shared" ca="1" si="1"/>
        <v/>
      </c>
      <c r="AH38" s="2" t="str">
        <f t="shared" ca="1" si="1"/>
        <v/>
      </c>
      <c r="AI38" s="2" t="str">
        <f t="shared" ca="1" si="1"/>
        <v/>
      </c>
      <c r="AJ38" s="2" t="str">
        <f t="shared" ca="1" si="1"/>
        <v/>
      </c>
      <c r="AK38" s="22">
        <f t="shared" ca="1" si="29"/>
        <v>0</v>
      </c>
      <c r="AL38" s="2" t="str">
        <f t="shared" ca="1" si="2"/>
        <v/>
      </c>
      <c r="AM38" s="2" t="str">
        <f t="shared" ca="1" si="2"/>
        <v/>
      </c>
      <c r="AN38" s="2" t="str">
        <f t="shared" ca="1" si="2"/>
        <v/>
      </c>
      <c r="AO38" s="2" t="str">
        <f t="shared" ca="1" si="2"/>
        <v/>
      </c>
      <c r="AP38" s="2" t="str">
        <f t="shared" ca="1" si="2"/>
        <v/>
      </c>
      <c r="AQ38" s="2" t="str">
        <f t="shared" ca="1" si="2"/>
        <v/>
      </c>
      <c r="AR38" s="2" t="str">
        <f t="shared" ca="1" si="2"/>
        <v/>
      </c>
      <c r="AS38" s="2" t="str">
        <f t="shared" ca="1" si="2"/>
        <v/>
      </c>
      <c r="AT38" s="22">
        <f t="shared" ca="1" si="30"/>
        <v>0</v>
      </c>
      <c r="AU38" s="2" t="str">
        <f t="shared" ca="1" si="3"/>
        <v/>
      </c>
      <c r="AV38" s="2" t="str">
        <f t="shared" ca="1" si="3"/>
        <v/>
      </c>
      <c r="AW38" s="22">
        <f t="shared" ca="1" si="31"/>
        <v>0</v>
      </c>
      <c r="AX38" s="2" t="str">
        <f t="shared" ca="1" si="4"/>
        <v/>
      </c>
      <c r="AY38" s="2" t="str">
        <f t="shared" ca="1" si="4"/>
        <v/>
      </c>
      <c r="AZ38" s="22">
        <f t="shared" ca="1" si="5"/>
        <v>0</v>
      </c>
      <c r="BA38" s="2" t="str">
        <f t="shared" ca="1" si="6"/>
        <v/>
      </c>
      <c r="BB38" s="22">
        <f t="shared" ca="1" si="32"/>
        <v>0</v>
      </c>
      <c r="BC38" s="2" t="str">
        <f t="shared" ca="1" si="7"/>
        <v/>
      </c>
      <c r="BD38" s="2" t="str">
        <f t="shared" ca="1" si="7"/>
        <v/>
      </c>
      <c r="BE38" s="22">
        <f t="shared" ca="1" si="33"/>
        <v>0</v>
      </c>
      <c r="BF38" s="2" t="str">
        <f t="shared" ca="1" si="34"/>
        <v/>
      </c>
      <c r="BG38" s="2" t="str">
        <f t="shared" ca="1" si="8"/>
        <v/>
      </c>
      <c r="BH38" s="2" t="str">
        <f t="shared" ca="1" si="8"/>
        <v/>
      </c>
      <c r="BI38" s="2" t="str">
        <f t="shared" ca="1" si="8"/>
        <v/>
      </c>
      <c r="BJ38" s="22">
        <f t="shared" ca="1" si="35"/>
        <v>0</v>
      </c>
      <c r="BK38" s="2" t="str">
        <f t="shared" ca="1" si="8"/>
        <v/>
      </c>
      <c r="BL38" s="2" t="str">
        <f t="shared" ca="1" si="8"/>
        <v/>
      </c>
      <c r="BM38" s="2" t="str">
        <f t="shared" ca="1" si="8"/>
        <v/>
      </c>
      <c r="BN38" s="2" t="str">
        <f t="shared" ca="1" si="8"/>
        <v/>
      </c>
      <c r="BO38" s="2" t="str">
        <f t="shared" ca="1" si="8"/>
        <v/>
      </c>
      <c r="BP38" s="2" t="str">
        <f t="shared" ca="1" si="8"/>
        <v/>
      </c>
      <c r="BQ38" s="2" t="str">
        <f t="shared" ca="1" si="8"/>
        <v/>
      </c>
      <c r="BR38" s="2" t="str">
        <f t="shared" ca="1" si="8"/>
        <v/>
      </c>
      <c r="BS38" s="2" t="str">
        <f t="shared" ca="1" si="8"/>
        <v/>
      </c>
      <c r="BT38" s="2" t="str">
        <f t="shared" ca="1" si="8"/>
        <v/>
      </c>
      <c r="BU38" s="2" t="str">
        <f t="shared" ca="1" si="8"/>
        <v/>
      </c>
      <c r="BV38" s="2" t="str">
        <f t="shared" ca="1" si="8"/>
        <v/>
      </c>
      <c r="BW38" s="22">
        <f t="shared" ca="1" si="36"/>
        <v>0</v>
      </c>
      <c r="BX38" s="2" t="str" cm="1">
        <f t="array" aca="1" ref="BX38" ca="1">INDIRECT("'"&amp;$S38&amp;"'!$P$90")</f>
        <v/>
      </c>
      <c r="BY38" s="2" t="str" cm="1">
        <f t="array" aca="1" ref="BY38" ca="1">INDIRECT("'"&amp;$S38&amp;"'!$P$91")</f>
        <v/>
      </c>
      <c r="BZ38" s="2" t="str" cm="1">
        <f t="array" aca="1" ref="BZ38" ca="1">INDIRECT("'"&amp;$S38&amp;"'!$P$92")</f>
        <v/>
      </c>
      <c r="CA38" s="2" t="str" cm="1">
        <f t="array" aca="1" ref="CA38" ca="1">INDIRECT("'"&amp;$S38&amp;"'!$P$93")</f>
        <v/>
      </c>
      <c r="CB38" s="2" t="str" cm="1">
        <f t="array" aca="1" ref="CB38" ca="1">INDIRECT("'"&amp;$S38&amp;"'!$P$94")</f>
        <v/>
      </c>
      <c r="CC38" s="2" t="str" cm="1">
        <f t="array" aca="1" ref="CC38" ca="1">INDIRECT("'"&amp;$S38&amp;"'!$P$95")</f>
        <v/>
      </c>
      <c r="CD38" s="2" t="str" cm="1">
        <f t="array" aca="1" ref="CD38" ca="1">INDIRECT("'"&amp;$S38&amp;"'!$P$96")</f>
        <v/>
      </c>
      <c r="CE38" s="2" t="str" cm="1">
        <f t="array" aca="1" ref="CE38" ca="1">INDIRECT("'"&amp;$S38&amp;"'!$P$97")</f>
        <v/>
      </c>
      <c r="CF38" s="2" t="str" cm="1">
        <f t="array" aca="1" ref="CF38" ca="1">INDIRECT("'"&amp;$S38&amp;"'!$P$98")</f>
        <v/>
      </c>
      <c r="CG38" s="2" t="str" cm="1">
        <f t="array" aca="1" ref="CG38" ca="1">INDIRECT("'"&amp;$S38&amp;"'!$P$99")</f>
        <v/>
      </c>
      <c r="CH38" s="2" t="str" cm="1">
        <f t="array" aca="1" ref="CH38" ca="1">INDIRECT("'"&amp;$S38&amp;"'!$P$100")</f>
        <v/>
      </c>
      <c r="CI38" s="2" t="str" cm="1">
        <f t="array" aca="1" ref="CI38" ca="1">INDIRECT("'"&amp;$S38&amp;"'!$P$101")</f>
        <v/>
      </c>
      <c r="CJ38" s="22">
        <f t="shared" ca="1" si="37"/>
        <v>0</v>
      </c>
      <c r="CK38" s="2" t="str">
        <f t="shared" ca="1" si="9"/>
        <v/>
      </c>
      <c r="CL38" s="2" t="str">
        <f t="shared" ca="1" si="9"/>
        <v/>
      </c>
      <c r="CM38" s="2" t="str">
        <f t="shared" ca="1" si="9"/>
        <v/>
      </c>
      <c r="CN38" s="22">
        <f t="shared" ca="1" si="38"/>
        <v>0</v>
      </c>
      <c r="CO38" s="2" t="str">
        <f t="shared" ca="1" si="10"/>
        <v/>
      </c>
      <c r="CP38" s="2" t="str">
        <f t="shared" ca="1" si="10"/>
        <v/>
      </c>
      <c r="CQ38" s="2" t="str">
        <f t="shared" ca="1" si="10"/>
        <v/>
      </c>
      <c r="CR38" s="22">
        <f t="shared" ca="1" si="39"/>
        <v>0</v>
      </c>
      <c r="CS38" s="2" t="str">
        <f t="shared" ca="1" si="11"/>
        <v/>
      </c>
      <c r="CT38" s="2" t="str">
        <f t="shared" ca="1" si="11"/>
        <v/>
      </c>
      <c r="CU38" s="22">
        <f t="shared" ca="1" si="40"/>
        <v>0</v>
      </c>
      <c r="CV38" s="2" t="str">
        <f t="shared" ca="1" si="12"/>
        <v/>
      </c>
      <c r="CW38" s="2" t="str">
        <f t="shared" ca="1" si="12"/>
        <v/>
      </c>
      <c r="CX38" s="22">
        <f t="shared" ca="1" si="41"/>
        <v>0</v>
      </c>
      <c r="CY38" s="2" t="str">
        <f t="shared" ca="1" si="13"/>
        <v/>
      </c>
      <c r="CZ38" s="2" t="str">
        <f t="shared" ca="1" si="13"/>
        <v/>
      </c>
      <c r="DA38" s="2" t="str">
        <f t="shared" ca="1" si="13"/>
        <v/>
      </c>
      <c r="DB38" s="2" t="str">
        <f t="shared" ca="1" si="13"/>
        <v/>
      </c>
      <c r="DC38" s="2" t="str">
        <f t="shared" ca="1" si="13"/>
        <v/>
      </c>
      <c r="DD38" s="2" t="str">
        <f t="shared" ca="1" si="13"/>
        <v/>
      </c>
      <c r="DE38" s="2" t="str">
        <f t="shared" ca="1" si="13"/>
        <v/>
      </c>
      <c r="DF38" s="2" t="str">
        <f t="shared" ca="1" si="13"/>
        <v/>
      </c>
      <c r="DG38" s="2" t="str">
        <f t="shared" ca="1" si="13"/>
        <v/>
      </c>
      <c r="DH38" s="2" t="str">
        <f t="shared" ca="1" si="13"/>
        <v/>
      </c>
      <c r="DI38" s="2" t="str">
        <f t="shared" ca="1" si="14"/>
        <v/>
      </c>
      <c r="DJ38" s="2" t="str">
        <f t="shared" ca="1" si="14"/>
        <v/>
      </c>
      <c r="DK38" s="2" t="str">
        <f t="shared" ca="1" si="14"/>
        <v/>
      </c>
      <c r="DL38" s="2" t="str">
        <f t="shared" ca="1" si="14"/>
        <v/>
      </c>
      <c r="DM38" s="2" t="str">
        <f t="shared" ca="1" si="14"/>
        <v/>
      </c>
      <c r="DN38" s="2" t="str">
        <f t="shared" ca="1" si="14"/>
        <v/>
      </c>
      <c r="DO38" s="2" t="str">
        <f t="shared" ca="1" si="14"/>
        <v/>
      </c>
      <c r="DP38" s="2" t="str">
        <f t="shared" ca="1" si="14"/>
        <v/>
      </c>
      <c r="DQ38" s="2" t="str">
        <f t="shared" ca="1" si="14"/>
        <v/>
      </c>
      <c r="DR38" s="2" t="str">
        <f t="shared" ca="1" si="14"/>
        <v/>
      </c>
      <c r="DS38" s="2" t="str">
        <f t="shared" ca="1" si="15"/>
        <v/>
      </c>
      <c r="DT38" s="2" t="str">
        <f t="shared" ca="1" si="15"/>
        <v/>
      </c>
      <c r="DU38" s="2" t="str">
        <f t="shared" ca="1" si="15"/>
        <v/>
      </c>
      <c r="DV38" s="2" t="str">
        <f t="shared" ca="1" si="15"/>
        <v/>
      </c>
      <c r="DW38" s="2" t="str">
        <f t="shared" ca="1" si="15"/>
        <v/>
      </c>
      <c r="DX38" s="2" t="str">
        <f t="shared" ca="1" si="15"/>
        <v/>
      </c>
      <c r="DY38" s="2" t="str">
        <f t="shared" ca="1" si="15"/>
        <v/>
      </c>
      <c r="DZ38" s="2" t="str">
        <f t="shared" ca="1" si="15"/>
        <v/>
      </c>
      <c r="EA38" s="2" t="str">
        <f t="shared" ca="1" si="15"/>
        <v/>
      </c>
      <c r="EB38" s="2" t="str">
        <f t="shared" ca="1" si="15"/>
        <v/>
      </c>
      <c r="EC38" s="2" t="str">
        <f t="shared" ca="1" si="16"/>
        <v/>
      </c>
      <c r="ED38" s="2" t="str">
        <f t="shared" ca="1" si="16"/>
        <v/>
      </c>
      <c r="EE38" s="2" t="str">
        <f t="shared" ca="1" si="16"/>
        <v/>
      </c>
      <c r="EF38" s="2" t="str">
        <f t="shared" ca="1" si="16"/>
        <v/>
      </c>
      <c r="EG38" s="2" t="str">
        <f t="shared" ca="1" si="16"/>
        <v/>
      </c>
      <c r="EH38" s="2" t="str">
        <f t="shared" ca="1" si="16"/>
        <v/>
      </c>
      <c r="EI38" s="2" t="str">
        <f t="shared" ca="1" si="16"/>
        <v/>
      </c>
      <c r="EJ38" s="2" t="str">
        <f t="shared" ca="1" si="16"/>
        <v/>
      </c>
      <c r="EK38" s="2" t="str">
        <f t="shared" ca="1" si="16"/>
        <v/>
      </c>
      <c r="EL38" s="2" t="str">
        <f t="shared" ca="1" si="16"/>
        <v/>
      </c>
      <c r="EM38" s="2" t="str">
        <f t="shared" ca="1" si="16"/>
        <v/>
      </c>
      <c r="EN38" s="2" t="str">
        <f t="shared" ca="1" si="16"/>
        <v/>
      </c>
      <c r="EO38" s="2" t="str">
        <f t="shared" ca="1" si="16"/>
        <v/>
      </c>
      <c r="EP38" s="2">
        <f t="shared" ca="1" si="17"/>
        <v>0</v>
      </c>
      <c r="EQ38" s="2">
        <f t="shared" ca="1" si="18"/>
        <v>0</v>
      </c>
      <c r="ER38" s="2">
        <f t="shared" ca="1" si="19"/>
        <v>0</v>
      </c>
      <c r="ES38" s="2">
        <f t="shared" ca="1" si="20"/>
        <v>0</v>
      </c>
      <c r="ET38" s="2">
        <f t="shared" ca="1" si="21"/>
        <v>0</v>
      </c>
      <c r="EU38" s="2">
        <f t="shared" ca="1" si="22"/>
        <v>0</v>
      </c>
      <c r="EV38" s="2">
        <f t="shared" ca="1" si="23"/>
        <v>0</v>
      </c>
      <c r="EW38" s="2">
        <f t="shared" ca="1" si="42"/>
        <v>0</v>
      </c>
      <c r="EX38" s="2">
        <f t="shared" ca="1" si="43"/>
        <v>0</v>
      </c>
      <c r="EY38" s="2">
        <f t="shared" ca="1" si="44"/>
        <v>0</v>
      </c>
      <c r="EZ38" s="2">
        <f t="shared" ca="1" si="45"/>
        <v>0</v>
      </c>
      <c r="FA38" s="2">
        <f t="shared" ca="1" si="46"/>
        <v>0</v>
      </c>
      <c r="FB38" s="2">
        <f t="shared" ca="1" si="47"/>
        <v>0</v>
      </c>
      <c r="FC38" s="2">
        <f t="shared" ca="1" si="48"/>
        <v>0</v>
      </c>
      <c r="FD38" s="2">
        <f t="shared" ca="1" si="49"/>
        <v>0</v>
      </c>
      <c r="FE38">
        <f t="shared" ca="1" si="50"/>
        <v>0</v>
      </c>
      <c r="FF38">
        <f t="shared" ca="1" si="51"/>
        <v>0</v>
      </c>
      <c r="FG38">
        <f t="shared" ca="1" si="52"/>
        <v>0</v>
      </c>
      <c r="FH38" s="21">
        <f t="shared" ca="1" si="53"/>
        <v>0</v>
      </c>
      <c r="FI38" t="str">
        <f t="shared" ca="1" si="54"/>
        <v>No</v>
      </c>
    </row>
    <row r="39" spans="1:165" ht="15" x14ac:dyDescent="0.2">
      <c r="A39" s="62">
        <v>1</v>
      </c>
      <c r="B39" s="2">
        <f ca="1"/>
        <v>0</v>
      </c>
      <c r="C39" s="2">
        <f ca="1"/>
        <v>0</v>
      </c>
      <c r="D39" s="2">
        <f ca="1"/>
        <v>0</v>
      </c>
      <c r="E39" s="2">
        <f ca="1"/>
        <v>0</v>
      </c>
      <c r="F39" s="2">
        <f ca="1"/>
        <v>0</v>
      </c>
      <c r="G39" s="2">
        <f ca="1"/>
        <v>0</v>
      </c>
      <c r="H39" s="2">
        <f ca="1"/>
        <v>0</v>
      </c>
      <c r="I39" s="2">
        <f ca="1"/>
        <v>0</v>
      </c>
      <c r="J39" s="2">
        <f ca="1"/>
        <v>0</v>
      </c>
      <c r="K39" s="2">
        <f ca="1"/>
        <v>0</v>
      </c>
      <c r="L39" s="2" cm="1">
        <f t="array" aca="1" ref="L39" ca="1">IF(B39=0,0,INDIRECT("MRN_"&amp;A39))</f>
        <v>0</v>
      </c>
      <c r="M39" s="2">
        <f t="shared" ca="1" si="24"/>
        <v>0</v>
      </c>
      <c r="N39" s="2" t="str">
        <f t="shared" ca="1" si="25"/>
        <v>No</v>
      </c>
      <c r="O39" s="2" t="str">
        <f t="shared" ca="1" si="26"/>
        <v>No</v>
      </c>
      <c r="P39" s="2" t="str" cm="1">
        <f t="array" aca="1" ref="P39" ca="1">IF(OR(INDIRECT("MRN_"&amp;A39)="N/A",B39=0),"No","Yes")</f>
        <v>No</v>
      </c>
      <c r="S39" s="2" t="s">
        <v>18</v>
      </c>
      <c r="T39" s="2" t="str">
        <f>IF(MRN_4="N/A","No","Yes")</f>
        <v>No</v>
      </c>
      <c r="U39" s="22">
        <f t="shared" ca="1" si="27"/>
        <v>0</v>
      </c>
      <c r="V39" s="2" t="str">
        <f t="shared" ca="1" si="0"/>
        <v/>
      </c>
      <c r="W39" s="2" t="str">
        <f t="shared" ca="1" si="0"/>
        <v/>
      </c>
      <c r="X39" s="2" t="str">
        <f t="shared" ca="1" si="0"/>
        <v/>
      </c>
      <c r="Y39" s="2" t="str">
        <f t="shared" ca="1" si="0"/>
        <v/>
      </c>
      <c r="Z39" s="2" t="str">
        <f t="shared" ca="1" si="0"/>
        <v/>
      </c>
      <c r="AA39" s="2" t="str">
        <f t="shared" ca="1" si="0"/>
        <v/>
      </c>
      <c r="AB39" s="22">
        <f t="shared" ca="1" si="28"/>
        <v>0</v>
      </c>
      <c r="AC39" s="2" t="str">
        <f t="shared" ca="1" si="1"/>
        <v/>
      </c>
      <c r="AD39" s="2" t="str">
        <f t="shared" ca="1" si="1"/>
        <v/>
      </c>
      <c r="AE39" s="2" t="str">
        <f t="shared" ca="1" si="1"/>
        <v/>
      </c>
      <c r="AF39" s="2" t="str">
        <f t="shared" ca="1" si="1"/>
        <v/>
      </c>
      <c r="AG39" s="2" t="str">
        <f t="shared" ca="1" si="1"/>
        <v/>
      </c>
      <c r="AH39" s="2" t="str">
        <f t="shared" ca="1" si="1"/>
        <v/>
      </c>
      <c r="AI39" s="2" t="str">
        <f t="shared" ca="1" si="1"/>
        <v/>
      </c>
      <c r="AJ39" s="2" t="str">
        <f t="shared" ca="1" si="1"/>
        <v/>
      </c>
      <c r="AK39" s="22">
        <f t="shared" ca="1" si="29"/>
        <v>0</v>
      </c>
      <c r="AL39" s="2" t="str">
        <f t="shared" ca="1" si="2"/>
        <v/>
      </c>
      <c r="AM39" s="2" t="str">
        <f t="shared" ca="1" si="2"/>
        <v/>
      </c>
      <c r="AN39" s="2" t="str">
        <f t="shared" ca="1" si="2"/>
        <v/>
      </c>
      <c r="AO39" s="2" t="str">
        <f t="shared" ca="1" si="2"/>
        <v/>
      </c>
      <c r="AP39" s="2" t="str">
        <f t="shared" ca="1" si="2"/>
        <v/>
      </c>
      <c r="AQ39" s="2" t="str">
        <f t="shared" ca="1" si="2"/>
        <v/>
      </c>
      <c r="AR39" s="2" t="str">
        <f t="shared" ca="1" si="2"/>
        <v/>
      </c>
      <c r="AS39" s="2" t="str">
        <f t="shared" ca="1" si="2"/>
        <v/>
      </c>
      <c r="AT39" s="22">
        <f t="shared" ca="1" si="30"/>
        <v>0</v>
      </c>
      <c r="AU39" s="2" t="str">
        <f t="shared" ca="1" si="3"/>
        <v/>
      </c>
      <c r="AV39" s="2" t="str">
        <f t="shared" ca="1" si="3"/>
        <v/>
      </c>
      <c r="AW39" s="22">
        <f t="shared" ca="1" si="31"/>
        <v>0</v>
      </c>
      <c r="AX39" s="2" t="str">
        <f t="shared" ca="1" si="4"/>
        <v/>
      </c>
      <c r="AY39" s="2" t="str">
        <f t="shared" ca="1" si="4"/>
        <v/>
      </c>
      <c r="AZ39" s="22">
        <f t="shared" ca="1" si="5"/>
        <v>0</v>
      </c>
      <c r="BA39" s="2" t="str">
        <f t="shared" ca="1" si="6"/>
        <v/>
      </c>
      <c r="BB39" s="22">
        <f t="shared" ca="1" si="32"/>
        <v>0</v>
      </c>
      <c r="BC39" s="2" t="str">
        <f t="shared" ca="1" si="7"/>
        <v/>
      </c>
      <c r="BD39" s="2" t="str">
        <f t="shared" ca="1" si="7"/>
        <v/>
      </c>
      <c r="BE39" s="22">
        <f t="shared" ca="1" si="33"/>
        <v>0</v>
      </c>
      <c r="BF39" s="2" t="str">
        <f t="shared" ca="1" si="34"/>
        <v/>
      </c>
      <c r="BG39" s="2" t="str">
        <f t="shared" ca="1" si="8"/>
        <v/>
      </c>
      <c r="BH39" s="2" t="str">
        <f t="shared" ca="1" si="8"/>
        <v/>
      </c>
      <c r="BI39" s="2" t="str">
        <f t="shared" ca="1" si="8"/>
        <v/>
      </c>
      <c r="BJ39" s="22">
        <f t="shared" ca="1" si="35"/>
        <v>0</v>
      </c>
      <c r="BK39" s="2" t="str">
        <f t="shared" ca="1" si="8"/>
        <v/>
      </c>
      <c r="BL39" s="2" t="str">
        <f t="shared" ca="1" si="8"/>
        <v/>
      </c>
      <c r="BM39" s="2" t="str">
        <f t="shared" ca="1" si="8"/>
        <v/>
      </c>
      <c r="BN39" s="2" t="str">
        <f t="shared" ca="1" si="8"/>
        <v/>
      </c>
      <c r="BO39" s="2" t="str">
        <f t="shared" ca="1" si="8"/>
        <v/>
      </c>
      <c r="BP39" s="2" t="str">
        <f t="shared" ca="1" si="8"/>
        <v/>
      </c>
      <c r="BQ39" s="2" t="str">
        <f t="shared" ca="1" si="8"/>
        <v/>
      </c>
      <c r="BR39" s="2" t="str">
        <f t="shared" ca="1" si="8"/>
        <v/>
      </c>
      <c r="BS39" s="2" t="str">
        <f t="shared" ca="1" si="8"/>
        <v/>
      </c>
      <c r="BT39" s="2" t="str">
        <f t="shared" ca="1" si="8"/>
        <v/>
      </c>
      <c r="BU39" s="2" t="str">
        <f t="shared" ca="1" si="8"/>
        <v/>
      </c>
      <c r="BV39" s="2" t="str">
        <f t="shared" ca="1" si="8"/>
        <v/>
      </c>
      <c r="BW39" s="22">
        <f t="shared" ca="1" si="36"/>
        <v>0</v>
      </c>
      <c r="BX39" s="2" t="str" cm="1">
        <f t="array" aca="1" ref="BX39" ca="1">INDIRECT("'"&amp;$S39&amp;"'!$P$90")</f>
        <v/>
      </c>
      <c r="BY39" s="2" t="str" cm="1">
        <f t="array" aca="1" ref="BY39" ca="1">INDIRECT("'"&amp;$S39&amp;"'!$P$91")</f>
        <v/>
      </c>
      <c r="BZ39" s="2" t="str" cm="1">
        <f t="array" aca="1" ref="BZ39" ca="1">INDIRECT("'"&amp;$S39&amp;"'!$P$92")</f>
        <v/>
      </c>
      <c r="CA39" s="2" t="str" cm="1">
        <f t="array" aca="1" ref="CA39" ca="1">INDIRECT("'"&amp;$S39&amp;"'!$P$93")</f>
        <v/>
      </c>
      <c r="CB39" s="2" t="str" cm="1">
        <f t="array" aca="1" ref="CB39" ca="1">INDIRECT("'"&amp;$S39&amp;"'!$P$94")</f>
        <v/>
      </c>
      <c r="CC39" s="2" t="str" cm="1">
        <f t="array" aca="1" ref="CC39" ca="1">INDIRECT("'"&amp;$S39&amp;"'!$P$95")</f>
        <v/>
      </c>
      <c r="CD39" s="2" t="str" cm="1">
        <f t="array" aca="1" ref="CD39" ca="1">INDIRECT("'"&amp;$S39&amp;"'!$P$96")</f>
        <v/>
      </c>
      <c r="CE39" s="2" t="str" cm="1">
        <f t="array" aca="1" ref="CE39" ca="1">INDIRECT("'"&amp;$S39&amp;"'!$P$97")</f>
        <v/>
      </c>
      <c r="CF39" s="2" t="str" cm="1">
        <f t="array" aca="1" ref="CF39" ca="1">INDIRECT("'"&amp;$S39&amp;"'!$P$98")</f>
        <v/>
      </c>
      <c r="CG39" s="2" t="str" cm="1">
        <f t="array" aca="1" ref="CG39" ca="1">INDIRECT("'"&amp;$S39&amp;"'!$P$99")</f>
        <v/>
      </c>
      <c r="CH39" s="2" t="str" cm="1">
        <f t="array" aca="1" ref="CH39" ca="1">INDIRECT("'"&amp;$S39&amp;"'!$P$100")</f>
        <v/>
      </c>
      <c r="CI39" s="2" t="str" cm="1">
        <f t="array" aca="1" ref="CI39" ca="1">INDIRECT("'"&amp;$S39&amp;"'!$P$101")</f>
        <v/>
      </c>
      <c r="CJ39" s="22">
        <f t="shared" ca="1" si="37"/>
        <v>0</v>
      </c>
      <c r="CK39" s="2" t="str">
        <f t="shared" ca="1" si="9"/>
        <v/>
      </c>
      <c r="CL39" s="2" t="str">
        <f t="shared" ca="1" si="9"/>
        <v/>
      </c>
      <c r="CM39" s="2" t="str">
        <f t="shared" ca="1" si="9"/>
        <v/>
      </c>
      <c r="CN39" s="22">
        <f t="shared" ca="1" si="38"/>
        <v>0</v>
      </c>
      <c r="CO39" s="2" t="str">
        <f t="shared" ca="1" si="10"/>
        <v/>
      </c>
      <c r="CP39" s="2" t="str">
        <f t="shared" ca="1" si="10"/>
        <v/>
      </c>
      <c r="CQ39" s="2" t="str">
        <f t="shared" ca="1" si="10"/>
        <v/>
      </c>
      <c r="CR39" s="22">
        <f t="shared" ca="1" si="39"/>
        <v>0</v>
      </c>
      <c r="CS39" s="2" t="str">
        <f t="shared" ca="1" si="11"/>
        <v/>
      </c>
      <c r="CT39" s="2" t="str">
        <f t="shared" ca="1" si="11"/>
        <v/>
      </c>
      <c r="CU39" s="22">
        <f t="shared" ca="1" si="40"/>
        <v>0</v>
      </c>
      <c r="CV39" s="2" t="str">
        <f t="shared" ca="1" si="12"/>
        <v/>
      </c>
      <c r="CW39" s="2" t="str">
        <f t="shared" ca="1" si="12"/>
        <v/>
      </c>
      <c r="CX39" s="22">
        <f t="shared" ca="1" si="41"/>
        <v>0</v>
      </c>
      <c r="CY39" s="2" t="str">
        <f t="shared" ca="1" si="13"/>
        <v/>
      </c>
      <c r="CZ39" s="2" t="str">
        <f t="shared" ca="1" si="13"/>
        <v/>
      </c>
      <c r="DA39" s="2" t="str">
        <f t="shared" ca="1" si="13"/>
        <v/>
      </c>
      <c r="DB39" s="2" t="str">
        <f t="shared" ca="1" si="13"/>
        <v/>
      </c>
      <c r="DC39" s="2" t="str">
        <f t="shared" ca="1" si="13"/>
        <v/>
      </c>
      <c r="DD39" s="2" t="str">
        <f t="shared" ca="1" si="13"/>
        <v/>
      </c>
      <c r="DE39" s="2" t="str">
        <f t="shared" ca="1" si="13"/>
        <v/>
      </c>
      <c r="DF39" s="2" t="str">
        <f t="shared" ca="1" si="13"/>
        <v/>
      </c>
      <c r="DG39" s="2" t="str">
        <f t="shared" ca="1" si="13"/>
        <v/>
      </c>
      <c r="DH39" s="2" t="str">
        <f t="shared" ca="1" si="13"/>
        <v/>
      </c>
      <c r="DI39" s="2" t="str">
        <f t="shared" ca="1" si="14"/>
        <v/>
      </c>
      <c r="DJ39" s="2" t="str">
        <f t="shared" ca="1" si="14"/>
        <v/>
      </c>
      <c r="DK39" s="2" t="str">
        <f t="shared" ca="1" si="14"/>
        <v/>
      </c>
      <c r="DL39" s="2" t="str">
        <f t="shared" ca="1" si="14"/>
        <v/>
      </c>
      <c r="DM39" s="2" t="str">
        <f t="shared" ca="1" si="14"/>
        <v/>
      </c>
      <c r="DN39" s="2" t="str">
        <f t="shared" ca="1" si="14"/>
        <v/>
      </c>
      <c r="DO39" s="2" t="str">
        <f t="shared" ca="1" si="14"/>
        <v/>
      </c>
      <c r="DP39" s="2" t="str">
        <f t="shared" ca="1" si="14"/>
        <v/>
      </c>
      <c r="DQ39" s="2" t="str">
        <f t="shared" ca="1" si="14"/>
        <v/>
      </c>
      <c r="DR39" s="2" t="str">
        <f t="shared" ca="1" si="14"/>
        <v/>
      </c>
      <c r="DS39" s="2" t="str">
        <f t="shared" ca="1" si="15"/>
        <v/>
      </c>
      <c r="DT39" s="2" t="str">
        <f t="shared" ca="1" si="15"/>
        <v/>
      </c>
      <c r="DU39" s="2" t="str">
        <f t="shared" ca="1" si="15"/>
        <v/>
      </c>
      <c r="DV39" s="2" t="str">
        <f t="shared" ca="1" si="15"/>
        <v/>
      </c>
      <c r="DW39" s="2" t="str">
        <f t="shared" ca="1" si="15"/>
        <v/>
      </c>
      <c r="DX39" s="2" t="str">
        <f t="shared" ca="1" si="15"/>
        <v/>
      </c>
      <c r="DY39" s="2" t="str">
        <f t="shared" ca="1" si="15"/>
        <v/>
      </c>
      <c r="DZ39" s="2" t="str">
        <f t="shared" ca="1" si="15"/>
        <v/>
      </c>
      <c r="EA39" s="2" t="str">
        <f t="shared" ca="1" si="15"/>
        <v/>
      </c>
      <c r="EB39" s="2" t="str">
        <f t="shared" ca="1" si="15"/>
        <v/>
      </c>
      <c r="EC39" s="2" t="str">
        <f t="shared" ca="1" si="16"/>
        <v/>
      </c>
      <c r="ED39" s="2" t="str">
        <f t="shared" ca="1" si="16"/>
        <v/>
      </c>
      <c r="EE39" s="2" t="str">
        <f t="shared" ca="1" si="16"/>
        <v/>
      </c>
      <c r="EF39" s="2" t="str">
        <f t="shared" ca="1" si="16"/>
        <v/>
      </c>
      <c r="EG39" s="2" t="str">
        <f t="shared" ca="1" si="16"/>
        <v/>
      </c>
      <c r="EH39" s="2" t="str">
        <f t="shared" ca="1" si="16"/>
        <v/>
      </c>
      <c r="EI39" s="2" t="str">
        <f t="shared" ca="1" si="16"/>
        <v/>
      </c>
      <c r="EJ39" s="2" t="str">
        <f t="shared" ca="1" si="16"/>
        <v/>
      </c>
      <c r="EK39" s="2" t="str">
        <f t="shared" ca="1" si="16"/>
        <v/>
      </c>
      <c r="EL39" s="2" t="str">
        <f t="shared" ca="1" si="16"/>
        <v/>
      </c>
      <c r="EM39" s="2" t="str">
        <f t="shared" ca="1" si="16"/>
        <v/>
      </c>
      <c r="EN39" s="2" t="str">
        <f t="shared" ca="1" si="16"/>
        <v/>
      </c>
      <c r="EO39" s="2" t="str">
        <f t="shared" ca="1" si="16"/>
        <v/>
      </c>
      <c r="EP39" s="2">
        <f t="shared" ca="1" si="17"/>
        <v>0</v>
      </c>
      <c r="EQ39" s="2">
        <f t="shared" ca="1" si="18"/>
        <v>0</v>
      </c>
      <c r="ER39" s="2">
        <f t="shared" ca="1" si="19"/>
        <v>0</v>
      </c>
      <c r="ES39" s="2">
        <f t="shared" ca="1" si="20"/>
        <v>0</v>
      </c>
      <c r="ET39" s="2">
        <f t="shared" ca="1" si="21"/>
        <v>0</v>
      </c>
      <c r="EU39" s="2">
        <f t="shared" ca="1" si="22"/>
        <v>0</v>
      </c>
      <c r="EV39" s="2">
        <f t="shared" ca="1" si="23"/>
        <v>0</v>
      </c>
      <c r="EW39" s="2">
        <f t="shared" ca="1" si="42"/>
        <v>0</v>
      </c>
      <c r="EX39" s="2">
        <f t="shared" ca="1" si="43"/>
        <v>0</v>
      </c>
      <c r="EY39" s="2">
        <f t="shared" ca="1" si="44"/>
        <v>0</v>
      </c>
      <c r="EZ39" s="2">
        <f t="shared" ca="1" si="45"/>
        <v>0</v>
      </c>
      <c r="FA39" s="2">
        <f t="shared" ca="1" si="46"/>
        <v>0</v>
      </c>
      <c r="FB39" s="2">
        <f t="shared" ca="1" si="47"/>
        <v>0</v>
      </c>
      <c r="FC39" s="2">
        <f t="shared" ca="1" si="48"/>
        <v>0</v>
      </c>
      <c r="FD39" s="2">
        <f t="shared" ca="1" si="49"/>
        <v>0</v>
      </c>
      <c r="FE39">
        <f t="shared" ca="1" si="50"/>
        <v>0</v>
      </c>
      <c r="FF39">
        <f t="shared" ca="1" si="51"/>
        <v>0</v>
      </c>
      <c r="FG39">
        <f t="shared" ca="1" si="52"/>
        <v>0</v>
      </c>
      <c r="FH39" s="21">
        <f t="shared" ca="1" si="53"/>
        <v>0</v>
      </c>
      <c r="FI39" t="str">
        <f t="shared" ca="1" si="54"/>
        <v>No</v>
      </c>
    </row>
    <row r="40" spans="1:165" ht="15" x14ac:dyDescent="0.2">
      <c r="A40" s="62">
        <v>1</v>
      </c>
      <c r="B40" s="2">
        <f ca="1"/>
        <v>0</v>
      </c>
      <c r="C40" s="2">
        <f ca="1"/>
        <v>0</v>
      </c>
      <c r="D40" s="2">
        <f ca="1"/>
        <v>0</v>
      </c>
      <c r="E40" s="2">
        <f ca="1"/>
        <v>0</v>
      </c>
      <c r="F40" s="2">
        <f ca="1"/>
        <v>0</v>
      </c>
      <c r="G40" s="2">
        <f ca="1"/>
        <v>0</v>
      </c>
      <c r="H40" s="2">
        <f ca="1"/>
        <v>0</v>
      </c>
      <c r="I40" s="2">
        <f ca="1"/>
        <v>0</v>
      </c>
      <c r="J40" s="2">
        <f ca="1"/>
        <v>0</v>
      </c>
      <c r="K40" s="2">
        <f ca="1"/>
        <v>0</v>
      </c>
      <c r="L40" s="2" cm="1">
        <f t="array" aca="1" ref="L40" ca="1">IF(B40=0,0,INDIRECT("MRN_"&amp;A40))</f>
        <v>0</v>
      </c>
      <c r="M40" s="2">
        <f t="shared" ca="1" si="24"/>
        <v>0</v>
      </c>
      <c r="N40" s="2" t="str">
        <f t="shared" ca="1" si="25"/>
        <v>No</v>
      </c>
      <c r="O40" s="2" t="str">
        <f t="shared" ca="1" si="26"/>
        <v>No</v>
      </c>
      <c r="P40" s="2" t="str" cm="1">
        <f t="array" aca="1" ref="P40" ca="1">IF(OR(INDIRECT("MRN_"&amp;A40)="N/A",B40=0),"No","Yes")</f>
        <v>No</v>
      </c>
      <c r="S40" s="2" t="s">
        <v>19</v>
      </c>
      <c r="T40" s="2" t="str">
        <f>IF(MRN_5="N/A","No","Yes")</f>
        <v>No</v>
      </c>
      <c r="U40" s="22">
        <f t="shared" ca="1" si="27"/>
        <v>0</v>
      </c>
      <c r="V40" s="2" t="str">
        <f t="shared" ca="1" si="0"/>
        <v/>
      </c>
      <c r="W40" s="2" t="str">
        <f t="shared" ca="1" si="0"/>
        <v/>
      </c>
      <c r="X40" s="2" t="str">
        <f t="shared" ca="1" si="0"/>
        <v/>
      </c>
      <c r="Y40" s="2" t="str">
        <f t="shared" ca="1" si="0"/>
        <v/>
      </c>
      <c r="Z40" s="2" t="str">
        <f t="shared" ca="1" si="0"/>
        <v/>
      </c>
      <c r="AA40" s="2" t="str">
        <f t="shared" ca="1" si="0"/>
        <v/>
      </c>
      <c r="AB40" s="22">
        <f t="shared" ca="1" si="28"/>
        <v>0</v>
      </c>
      <c r="AC40" s="2" t="str">
        <f t="shared" ca="1" si="1"/>
        <v/>
      </c>
      <c r="AD40" s="2" t="str">
        <f t="shared" ca="1" si="1"/>
        <v/>
      </c>
      <c r="AE40" s="2" t="str">
        <f t="shared" ca="1" si="1"/>
        <v/>
      </c>
      <c r="AF40" s="2" t="str">
        <f t="shared" ca="1" si="1"/>
        <v/>
      </c>
      <c r="AG40" s="2" t="str">
        <f t="shared" ca="1" si="1"/>
        <v/>
      </c>
      <c r="AH40" s="2" t="str">
        <f t="shared" ca="1" si="1"/>
        <v/>
      </c>
      <c r="AI40" s="2" t="str">
        <f t="shared" ca="1" si="1"/>
        <v/>
      </c>
      <c r="AJ40" s="2" t="str">
        <f t="shared" ca="1" si="1"/>
        <v/>
      </c>
      <c r="AK40" s="22">
        <f t="shared" ca="1" si="29"/>
        <v>0</v>
      </c>
      <c r="AL40" s="2" t="str">
        <f t="shared" ca="1" si="2"/>
        <v/>
      </c>
      <c r="AM40" s="2" t="str">
        <f t="shared" ca="1" si="2"/>
        <v/>
      </c>
      <c r="AN40" s="2" t="str">
        <f t="shared" ca="1" si="2"/>
        <v/>
      </c>
      <c r="AO40" s="2" t="str">
        <f t="shared" ca="1" si="2"/>
        <v/>
      </c>
      <c r="AP40" s="2" t="str">
        <f t="shared" ca="1" si="2"/>
        <v/>
      </c>
      <c r="AQ40" s="2" t="str">
        <f t="shared" ca="1" si="2"/>
        <v/>
      </c>
      <c r="AR40" s="2" t="str">
        <f t="shared" ca="1" si="2"/>
        <v/>
      </c>
      <c r="AS40" s="2" t="str">
        <f t="shared" ca="1" si="2"/>
        <v/>
      </c>
      <c r="AT40" s="22">
        <f t="shared" ca="1" si="30"/>
        <v>0</v>
      </c>
      <c r="AU40" s="2" t="str">
        <f t="shared" ca="1" si="3"/>
        <v/>
      </c>
      <c r="AV40" s="2" t="str">
        <f t="shared" ca="1" si="3"/>
        <v/>
      </c>
      <c r="AW40" s="22">
        <f t="shared" ca="1" si="31"/>
        <v>0</v>
      </c>
      <c r="AX40" s="2" t="str">
        <f t="shared" ca="1" si="4"/>
        <v/>
      </c>
      <c r="AY40" s="2" t="str">
        <f t="shared" ca="1" si="4"/>
        <v/>
      </c>
      <c r="AZ40" s="22">
        <f t="shared" ca="1" si="5"/>
        <v>0</v>
      </c>
      <c r="BA40" s="2" t="str">
        <f t="shared" ca="1" si="6"/>
        <v/>
      </c>
      <c r="BB40" s="22">
        <f t="shared" ca="1" si="32"/>
        <v>0</v>
      </c>
      <c r="BC40" s="2" t="str">
        <f t="shared" ca="1" si="7"/>
        <v/>
      </c>
      <c r="BD40" s="2" t="str">
        <f t="shared" ca="1" si="7"/>
        <v/>
      </c>
      <c r="BE40" s="22">
        <f t="shared" ca="1" si="33"/>
        <v>0</v>
      </c>
      <c r="BF40" s="2" t="str">
        <f t="shared" ca="1" si="34"/>
        <v/>
      </c>
      <c r="BG40" s="2" t="str">
        <f t="shared" ca="1" si="8"/>
        <v/>
      </c>
      <c r="BH40" s="2" t="str">
        <f t="shared" ca="1" si="8"/>
        <v/>
      </c>
      <c r="BI40" s="2" t="str">
        <f t="shared" ca="1" si="8"/>
        <v/>
      </c>
      <c r="BJ40" s="22">
        <f t="shared" ca="1" si="35"/>
        <v>0</v>
      </c>
      <c r="BK40" s="2" t="str">
        <f t="shared" ca="1" si="8"/>
        <v/>
      </c>
      <c r="BL40" s="2" t="str">
        <f t="shared" ca="1" si="8"/>
        <v/>
      </c>
      <c r="BM40" s="2" t="str">
        <f t="shared" ca="1" si="8"/>
        <v/>
      </c>
      <c r="BN40" s="2" t="str">
        <f t="shared" ca="1" si="8"/>
        <v/>
      </c>
      <c r="BO40" s="2" t="str">
        <f t="shared" ca="1" si="8"/>
        <v/>
      </c>
      <c r="BP40" s="2" t="str">
        <f t="shared" ca="1" si="8"/>
        <v/>
      </c>
      <c r="BQ40" s="2" t="str">
        <f t="shared" ca="1" si="8"/>
        <v/>
      </c>
      <c r="BR40" s="2" t="str">
        <f t="shared" ca="1" si="8"/>
        <v/>
      </c>
      <c r="BS40" s="2" t="str">
        <f t="shared" ca="1" si="8"/>
        <v/>
      </c>
      <c r="BT40" s="2" t="str">
        <f t="shared" ca="1" si="8"/>
        <v/>
      </c>
      <c r="BU40" s="2" t="str">
        <f t="shared" ca="1" si="8"/>
        <v/>
      </c>
      <c r="BV40" s="2" t="str">
        <f t="shared" ca="1" si="8"/>
        <v/>
      </c>
      <c r="BW40" s="22">
        <f t="shared" ca="1" si="36"/>
        <v>0</v>
      </c>
      <c r="BX40" s="2" t="str" cm="1">
        <f t="array" aca="1" ref="BX40" ca="1">INDIRECT("'"&amp;$S40&amp;"'!$P$90")</f>
        <v/>
      </c>
      <c r="BY40" s="2" t="str" cm="1">
        <f t="array" aca="1" ref="BY40" ca="1">INDIRECT("'"&amp;$S40&amp;"'!$P$91")</f>
        <v/>
      </c>
      <c r="BZ40" s="2" t="str" cm="1">
        <f t="array" aca="1" ref="BZ40" ca="1">INDIRECT("'"&amp;$S40&amp;"'!$P$92")</f>
        <v/>
      </c>
      <c r="CA40" s="2" t="str" cm="1">
        <f t="array" aca="1" ref="CA40" ca="1">INDIRECT("'"&amp;$S40&amp;"'!$P$93")</f>
        <v/>
      </c>
      <c r="CB40" s="2" t="str" cm="1">
        <f t="array" aca="1" ref="CB40" ca="1">INDIRECT("'"&amp;$S40&amp;"'!$P$94")</f>
        <v/>
      </c>
      <c r="CC40" s="2" t="str" cm="1">
        <f t="array" aca="1" ref="CC40" ca="1">INDIRECT("'"&amp;$S40&amp;"'!$P$95")</f>
        <v/>
      </c>
      <c r="CD40" s="2" t="str" cm="1">
        <f t="array" aca="1" ref="CD40" ca="1">INDIRECT("'"&amp;$S40&amp;"'!$P$96")</f>
        <v/>
      </c>
      <c r="CE40" s="2" t="str" cm="1">
        <f t="array" aca="1" ref="CE40" ca="1">INDIRECT("'"&amp;$S40&amp;"'!$P$97")</f>
        <v/>
      </c>
      <c r="CF40" s="2" t="str" cm="1">
        <f t="array" aca="1" ref="CF40" ca="1">INDIRECT("'"&amp;$S40&amp;"'!$P$98")</f>
        <v/>
      </c>
      <c r="CG40" s="2" t="str" cm="1">
        <f t="array" aca="1" ref="CG40" ca="1">INDIRECT("'"&amp;$S40&amp;"'!$P$99")</f>
        <v/>
      </c>
      <c r="CH40" s="2" t="str" cm="1">
        <f t="array" aca="1" ref="CH40" ca="1">INDIRECT("'"&amp;$S40&amp;"'!$P$100")</f>
        <v/>
      </c>
      <c r="CI40" s="2" t="str" cm="1">
        <f t="array" aca="1" ref="CI40" ca="1">INDIRECT("'"&amp;$S40&amp;"'!$P$101")</f>
        <v/>
      </c>
      <c r="CJ40" s="22">
        <f t="shared" ca="1" si="37"/>
        <v>0</v>
      </c>
      <c r="CK40" s="2" t="str">
        <f t="shared" ca="1" si="9"/>
        <v/>
      </c>
      <c r="CL40" s="2" t="str">
        <f t="shared" ca="1" si="9"/>
        <v/>
      </c>
      <c r="CM40" s="2" t="str">
        <f t="shared" ca="1" si="9"/>
        <v/>
      </c>
      <c r="CN40" s="22">
        <f t="shared" ca="1" si="38"/>
        <v>0</v>
      </c>
      <c r="CO40" s="2" t="str">
        <f t="shared" ca="1" si="10"/>
        <v/>
      </c>
      <c r="CP40" s="2" t="str">
        <f t="shared" ca="1" si="10"/>
        <v/>
      </c>
      <c r="CQ40" s="2" t="str">
        <f t="shared" ca="1" si="10"/>
        <v/>
      </c>
      <c r="CR40" s="22">
        <f t="shared" ca="1" si="39"/>
        <v>0</v>
      </c>
      <c r="CS40" s="2" t="str">
        <f t="shared" ca="1" si="11"/>
        <v/>
      </c>
      <c r="CT40" s="2" t="str">
        <f t="shared" ca="1" si="11"/>
        <v/>
      </c>
      <c r="CU40" s="22">
        <f t="shared" ca="1" si="40"/>
        <v>0</v>
      </c>
      <c r="CV40" s="2" t="str">
        <f t="shared" ca="1" si="12"/>
        <v/>
      </c>
      <c r="CW40" s="2" t="str">
        <f t="shared" ca="1" si="12"/>
        <v/>
      </c>
      <c r="CX40" s="22">
        <f t="shared" ca="1" si="41"/>
        <v>0</v>
      </c>
      <c r="CY40" s="2" t="str">
        <f t="shared" ca="1" si="13"/>
        <v/>
      </c>
      <c r="CZ40" s="2" t="str">
        <f t="shared" ca="1" si="13"/>
        <v/>
      </c>
      <c r="DA40" s="2" t="str">
        <f t="shared" ca="1" si="13"/>
        <v/>
      </c>
      <c r="DB40" s="2" t="str">
        <f t="shared" ca="1" si="13"/>
        <v/>
      </c>
      <c r="DC40" s="2" t="str">
        <f t="shared" ca="1" si="13"/>
        <v/>
      </c>
      <c r="DD40" s="2" t="str">
        <f t="shared" ca="1" si="13"/>
        <v/>
      </c>
      <c r="DE40" s="2" t="str">
        <f t="shared" ca="1" si="13"/>
        <v/>
      </c>
      <c r="DF40" s="2" t="str">
        <f t="shared" ca="1" si="13"/>
        <v/>
      </c>
      <c r="DG40" s="2" t="str">
        <f t="shared" ca="1" si="13"/>
        <v/>
      </c>
      <c r="DH40" s="2" t="str">
        <f t="shared" ca="1" si="13"/>
        <v/>
      </c>
      <c r="DI40" s="2" t="str">
        <f t="shared" ca="1" si="14"/>
        <v/>
      </c>
      <c r="DJ40" s="2" t="str">
        <f t="shared" ca="1" si="14"/>
        <v/>
      </c>
      <c r="DK40" s="2" t="str">
        <f t="shared" ca="1" si="14"/>
        <v/>
      </c>
      <c r="DL40" s="2" t="str">
        <f t="shared" ca="1" si="14"/>
        <v/>
      </c>
      <c r="DM40" s="2" t="str">
        <f t="shared" ca="1" si="14"/>
        <v/>
      </c>
      <c r="DN40" s="2" t="str">
        <f t="shared" ca="1" si="14"/>
        <v/>
      </c>
      <c r="DO40" s="2" t="str">
        <f t="shared" ca="1" si="14"/>
        <v/>
      </c>
      <c r="DP40" s="2" t="str">
        <f t="shared" ca="1" si="14"/>
        <v/>
      </c>
      <c r="DQ40" s="2" t="str">
        <f t="shared" ca="1" si="14"/>
        <v/>
      </c>
      <c r="DR40" s="2" t="str">
        <f t="shared" ca="1" si="14"/>
        <v/>
      </c>
      <c r="DS40" s="2" t="str">
        <f t="shared" ca="1" si="15"/>
        <v/>
      </c>
      <c r="DT40" s="2" t="str">
        <f t="shared" ca="1" si="15"/>
        <v/>
      </c>
      <c r="DU40" s="2" t="str">
        <f t="shared" ca="1" si="15"/>
        <v/>
      </c>
      <c r="DV40" s="2" t="str">
        <f t="shared" ca="1" si="15"/>
        <v/>
      </c>
      <c r="DW40" s="2" t="str">
        <f t="shared" ca="1" si="15"/>
        <v/>
      </c>
      <c r="DX40" s="2" t="str">
        <f t="shared" ca="1" si="15"/>
        <v/>
      </c>
      <c r="DY40" s="2" t="str">
        <f t="shared" ca="1" si="15"/>
        <v/>
      </c>
      <c r="DZ40" s="2" t="str">
        <f t="shared" ca="1" si="15"/>
        <v/>
      </c>
      <c r="EA40" s="2" t="str">
        <f t="shared" ca="1" si="15"/>
        <v/>
      </c>
      <c r="EB40" s="2" t="str">
        <f t="shared" ca="1" si="15"/>
        <v/>
      </c>
      <c r="EC40" s="2" t="str">
        <f t="shared" ca="1" si="16"/>
        <v/>
      </c>
      <c r="ED40" s="2" t="str">
        <f t="shared" ca="1" si="16"/>
        <v/>
      </c>
      <c r="EE40" s="2" t="str">
        <f t="shared" ca="1" si="16"/>
        <v/>
      </c>
      <c r="EF40" s="2" t="str">
        <f t="shared" ca="1" si="16"/>
        <v/>
      </c>
      <c r="EG40" s="2" t="str">
        <f t="shared" ca="1" si="16"/>
        <v/>
      </c>
      <c r="EH40" s="2" t="str">
        <f t="shared" ca="1" si="16"/>
        <v/>
      </c>
      <c r="EI40" s="2" t="str">
        <f t="shared" ca="1" si="16"/>
        <v/>
      </c>
      <c r="EJ40" s="2" t="str">
        <f t="shared" ca="1" si="16"/>
        <v/>
      </c>
      <c r="EK40" s="2" t="str">
        <f t="shared" ca="1" si="16"/>
        <v/>
      </c>
      <c r="EL40" s="2" t="str">
        <f t="shared" ca="1" si="16"/>
        <v/>
      </c>
      <c r="EM40" s="2" t="str">
        <f t="shared" ca="1" si="16"/>
        <v/>
      </c>
      <c r="EN40" s="2" t="str">
        <f t="shared" ca="1" si="16"/>
        <v/>
      </c>
      <c r="EO40" s="2" t="str">
        <f t="shared" ca="1" si="16"/>
        <v/>
      </c>
      <c r="EP40" s="2">
        <f t="shared" ca="1" si="17"/>
        <v>0</v>
      </c>
      <c r="EQ40" s="2">
        <f t="shared" ca="1" si="18"/>
        <v>0</v>
      </c>
      <c r="ER40" s="2">
        <f t="shared" ca="1" si="19"/>
        <v>0</v>
      </c>
      <c r="ES40" s="2">
        <f t="shared" ca="1" si="20"/>
        <v>0</v>
      </c>
      <c r="ET40" s="2">
        <f t="shared" ca="1" si="21"/>
        <v>0</v>
      </c>
      <c r="EU40" s="2">
        <f t="shared" ca="1" si="22"/>
        <v>0</v>
      </c>
      <c r="EV40" s="2">
        <f t="shared" ca="1" si="23"/>
        <v>0</v>
      </c>
      <c r="EW40" s="2">
        <f t="shared" ca="1" si="42"/>
        <v>0</v>
      </c>
      <c r="EX40" s="2">
        <f t="shared" ca="1" si="43"/>
        <v>0</v>
      </c>
      <c r="EY40" s="2">
        <f t="shared" ca="1" si="44"/>
        <v>0</v>
      </c>
      <c r="EZ40" s="2">
        <f t="shared" ca="1" si="45"/>
        <v>0</v>
      </c>
      <c r="FA40" s="2">
        <f t="shared" ca="1" si="46"/>
        <v>0</v>
      </c>
      <c r="FB40" s="2">
        <f t="shared" ca="1" si="47"/>
        <v>0</v>
      </c>
      <c r="FC40" s="2">
        <f t="shared" ca="1" si="48"/>
        <v>0</v>
      </c>
      <c r="FD40" s="2">
        <f t="shared" ca="1" si="49"/>
        <v>0</v>
      </c>
      <c r="FE40">
        <f t="shared" ca="1" si="50"/>
        <v>0</v>
      </c>
      <c r="FF40">
        <f t="shared" ca="1" si="51"/>
        <v>0</v>
      </c>
      <c r="FG40">
        <f t="shared" ca="1" si="52"/>
        <v>0</v>
      </c>
      <c r="FH40" s="21">
        <f t="shared" ca="1" si="53"/>
        <v>0</v>
      </c>
      <c r="FI40" t="str">
        <f t="shared" ca="1" si="54"/>
        <v>No</v>
      </c>
    </row>
    <row r="41" spans="1:165" ht="15" x14ac:dyDescent="0.2">
      <c r="A41" s="62">
        <v>1</v>
      </c>
      <c r="B41" s="2">
        <f ca="1"/>
        <v>0</v>
      </c>
      <c r="C41" s="2">
        <f ca="1"/>
        <v>0</v>
      </c>
      <c r="D41" s="2">
        <f ca="1"/>
        <v>0</v>
      </c>
      <c r="E41" s="2">
        <f ca="1"/>
        <v>0</v>
      </c>
      <c r="F41" s="2">
        <f ca="1"/>
        <v>0</v>
      </c>
      <c r="G41" s="2">
        <f ca="1"/>
        <v>0</v>
      </c>
      <c r="H41" s="2">
        <f ca="1"/>
        <v>0</v>
      </c>
      <c r="I41" s="2">
        <f ca="1"/>
        <v>0</v>
      </c>
      <c r="J41" s="2">
        <f ca="1"/>
        <v>0</v>
      </c>
      <c r="K41" s="2">
        <f ca="1"/>
        <v>0</v>
      </c>
      <c r="L41" s="2" cm="1">
        <f t="array" aca="1" ref="L41" ca="1">IF(B41=0,0,INDIRECT("MRN_"&amp;A41))</f>
        <v>0</v>
      </c>
      <c r="M41" s="2">
        <f t="shared" ca="1" si="24"/>
        <v>0</v>
      </c>
      <c r="N41" s="2" t="str">
        <f t="shared" ca="1" si="25"/>
        <v>No</v>
      </c>
      <c r="O41" s="2" t="str">
        <f t="shared" ca="1" si="26"/>
        <v>No</v>
      </c>
      <c r="P41" s="2" t="str" cm="1">
        <f t="array" aca="1" ref="P41" ca="1">IF(OR(INDIRECT("MRN_"&amp;A41)="N/A",B41=0),"No","Yes")</f>
        <v>No</v>
      </c>
      <c r="S41" s="2" t="s">
        <v>20</v>
      </c>
      <c r="T41" s="2" t="str">
        <f>IF(MRN_6="N/A","No","Yes")</f>
        <v>No</v>
      </c>
      <c r="U41" s="22">
        <f t="shared" ca="1" si="27"/>
        <v>0</v>
      </c>
      <c r="V41" s="2" t="str">
        <f t="shared" ca="1" si="0"/>
        <v/>
      </c>
      <c r="W41" s="2" t="str">
        <f t="shared" ca="1" si="0"/>
        <v/>
      </c>
      <c r="X41" s="2" t="str">
        <f t="shared" ca="1" si="0"/>
        <v/>
      </c>
      <c r="Y41" s="2" t="str">
        <f t="shared" ca="1" si="0"/>
        <v/>
      </c>
      <c r="Z41" s="2" t="str">
        <f t="shared" ca="1" si="0"/>
        <v/>
      </c>
      <c r="AA41" s="2" t="str">
        <f t="shared" ca="1" si="0"/>
        <v/>
      </c>
      <c r="AB41" s="22">
        <f t="shared" ca="1" si="28"/>
        <v>0</v>
      </c>
      <c r="AC41" s="2" t="str">
        <f t="shared" ca="1" si="1"/>
        <v/>
      </c>
      <c r="AD41" s="2" t="str">
        <f t="shared" ca="1" si="1"/>
        <v/>
      </c>
      <c r="AE41" s="2" t="str">
        <f t="shared" ca="1" si="1"/>
        <v/>
      </c>
      <c r="AF41" s="2" t="str">
        <f t="shared" ca="1" si="1"/>
        <v/>
      </c>
      <c r="AG41" s="2" t="str">
        <f t="shared" ca="1" si="1"/>
        <v/>
      </c>
      <c r="AH41" s="2" t="str">
        <f t="shared" ca="1" si="1"/>
        <v/>
      </c>
      <c r="AI41" s="2" t="str">
        <f t="shared" ca="1" si="1"/>
        <v/>
      </c>
      <c r="AJ41" s="2" t="str">
        <f t="shared" ca="1" si="1"/>
        <v/>
      </c>
      <c r="AK41" s="22">
        <f t="shared" ca="1" si="29"/>
        <v>0</v>
      </c>
      <c r="AL41" s="2" t="str">
        <f t="shared" ca="1" si="2"/>
        <v/>
      </c>
      <c r="AM41" s="2" t="str">
        <f t="shared" ca="1" si="2"/>
        <v/>
      </c>
      <c r="AN41" s="2" t="str">
        <f t="shared" ca="1" si="2"/>
        <v/>
      </c>
      <c r="AO41" s="2" t="str">
        <f t="shared" ca="1" si="2"/>
        <v/>
      </c>
      <c r="AP41" s="2" t="str">
        <f t="shared" ca="1" si="2"/>
        <v/>
      </c>
      <c r="AQ41" s="2" t="str">
        <f t="shared" ca="1" si="2"/>
        <v/>
      </c>
      <c r="AR41" s="2" t="str">
        <f t="shared" ca="1" si="2"/>
        <v/>
      </c>
      <c r="AS41" s="2" t="str">
        <f t="shared" ca="1" si="2"/>
        <v/>
      </c>
      <c r="AT41" s="22">
        <f t="shared" ca="1" si="30"/>
        <v>0</v>
      </c>
      <c r="AU41" s="2" t="str">
        <f t="shared" ca="1" si="3"/>
        <v/>
      </c>
      <c r="AV41" s="2" t="str">
        <f t="shared" ca="1" si="3"/>
        <v/>
      </c>
      <c r="AW41" s="22">
        <f t="shared" ca="1" si="31"/>
        <v>0</v>
      </c>
      <c r="AX41" s="2" t="str">
        <f t="shared" ca="1" si="4"/>
        <v/>
      </c>
      <c r="AY41" s="2" t="str">
        <f t="shared" ca="1" si="4"/>
        <v/>
      </c>
      <c r="AZ41" s="22">
        <f t="shared" ca="1" si="5"/>
        <v>0</v>
      </c>
      <c r="BA41" s="2" t="str">
        <f t="shared" ca="1" si="6"/>
        <v/>
      </c>
      <c r="BB41" s="22">
        <f t="shared" ca="1" si="32"/>
        <v>0</v>
      </c>
      <c r="BC41" s="2" t="str">
        <f t="shared" ca="1" si="7"/>
        <v/>
      </c>
      <c r="BD41" s="2" t="str">
        <f t="shared" ca="1" si="7"/>
        <v/>
      </c>
      <c r="BE41" s="22">
        <f t="shared" ca="1" si="33"/>
        <v>0</v>
      </c>
      <c r="BF41" s="2" t="str">
        <f t="shared" ca="1" si="34"/>
        <v/>
      </c>
      <c r="BG41" s="2" t="str">
        <f t="shared" ca="1" si="8"/>
        <v/>
      </c>
      <c r="BH41" s="2" t="str">
        <f t="shared" ca="1" si="8"/>
        <v/>
      </c>
      <c r="BI41" s="2" t="str">
        <f t="shared" ca="1" si="8"/>
        <v/>
      </c>
      <c r="BJ41" s="22">
        <f t="shared" ca="1" si="35"/>
        <v>0</v>
      </c>
      <c r="BK41" s="2" t="str">
        <f t="shared" ca="1" si="8"/>
        <v/>
      </c>
      <c r="BL41" s="2" t="str">
        <f t="shared" ca="1" si="8"/>
        <v/>
      </c>
      <c r="BM41" s="2" t="str">
        <f t="shared" ca="1" si="8"/>
        <v/>
      </c>
      <c r="BN41" s="2" t="str">
        <f t="shared" ca="1" si="8"/>
        <v/>
      </c>
      <c r="BO41" s="2" t="str">
        <f t="shared" ca="1" si="8"/>
        <v/>
      </c>
      <c r="BP41" s="2" t="str">
        <f t="shared" ca="1" si="8"/>
        <v/>
      </c>
      <c r="BQ41" s="2" t="str">
        <f t="shared" ca="1" si="8"/>
        <v/>
      </c>
      <c r="BR41" s="2" t="str">
        <f t="shared" ca="1" si="8"/>
        <v/>
      </c>
      <c r="BS41" s="2" t="str">
        <f t="shared" ca="1" si="8"/>
        <v/>
      </c>
      <c r="BT41" s="2" t="str">
        <f t="shared" ca="1" si="8"/>
        <v/>
      </c>
      <c r="BU41" s="2" t="str">
        <f t="shared" ca="1" si="8"/>
        <v/>
      </c>
      <c r="BV41" s="2" t="str">
        <f t="shared" ca="1" si="8"/>
        <v/>
      </c>
      <c r="BW41" s="22">
        <f t="shared" ca="1" si="36"/>
        <v>0</v>
      </c>
      <c r="BX41" s="2" t="str" cm="1">
        <f t="array" aca="1" ref="BX41" ca="1">INDIRECT("'"&amp;$S41&amp;"'!$P$90")</f>
        <v/>
      </c>
      <c r="BY41" s="2" t="str" cm="1">
        <f t="array" aca="1" ref="BY41" ca="1">INDIRECT("'"&amp;$S41&amp;"'!$P$91")</f>
        <v/>
      </c>
      <c r="BZ41" s="2" t="str" cm="1">
        <f t="array" aca="1" ref="BZ41" ca="1">INDIRECT("'"&amp;$S41&amp;"'!$P$92")</f>
        <v/>
      </c>
      <c r="CA41" s="2" t="str" cm="1">
        <f t="array" aca="1" ref="CA41" ca="1">INDIRECT("'"&amp;$S41&amp;"'!$P$93")</f>
        <v/>
      </c>
      <c r="CB41" s="2" t="str" cm="1">
        <f t="array" aca="1" ref="CB41" ca="1">INDIRECT("'"&amp;$S41&amp;"'!$P$94")</f>
        <v/>
      </c>
      <c r="CC41" s="2" t="str" cm="1">
        <f t="array" aca="1" ref="CC41" ca="1">INDIRECT("'"&amp;$S41&amp;"'!$P$95")</f>
        <v/>
      </c>
      <c r="CD41" s="2" t="str" cm="1">
        <f t="array" aca="1" ref="CD41" ca="1">INDIRECT("'"&amp;$S41&amp;"'!$P$96")</f>
        <v/>
      </c>
      <c r="CE41" s="2" t="str" cm="1">
        <f t="array" aca="1" ref="CE41" ca="1">INDIRECT("'"&amp;$S41&amp;"'!$P$97")</f>
        <v/>
      </c>
      <c r="CF41" s="2" t="str" cm="1">
        <f t="array" aca="1" ref="CF41" ca="1">INDIRECT("'"&amp;$S41&amp;"'!$P$98")</f>
        <v/>
      </c>
      <c r="CG41" s="2" t="str" cm="1">
        <f t="array" aca="1" ref="CG41" ca="1">INDIRECT("'"&amp;$S41&amp;"'!$P$99")</f>
        <v/>
      </c>
      <c r="CH41" s="2" t="str" cm="1">
        <f t="array" aca="1" ref="CH41" ca="1">INDIRECT("'"&amp;$S41&amp;"'!$P$100")</f>
        <v/>
      </c>
      <c r="CI41" s="2" t="str" cm="1">
        <f t="array" aca="1" ref="CI41" ca="1">INDIRECT("'"&amp;$S41&amp;"'!$P$101")</f>
        <v/>
      </c>
      <c r="CJ41" s="22">
        <f t="shared" ca="1" si="37"/>
        <v>0</v>
      </c>
      <c r="CK41" s="2" t="str">
        <f t="shared" ca="1" si="9"/>
        <v/>
      </c>
      <c r="CL41" s="2" t="str">
        <f t="shared" ca="1" si="9"/>
        <v/>
      </c>
      <c r="CM41" s="2" t="str">
        <f t="shared" ca="1" si="9"/>
        <v/>
      </c>
      <c r="CN41" s="22">
        <f t="shared" ca="1" si="38"/>
        <v>0</v>
      </c>
      <c r="CO41" s="2" t="str">
        <f t="shared" ca="1" si="10"/>
        <v/>
      </c>
      <c r="CP41" s="2" t="str">
        <f t="shared" ca="1" si="10"/>
        <v/>
      </c>
      <c r="CQ41" s="2" t="str">
        <f t="shared" ca="1" si="10"/>
        <v/>
      </c>
      <c r="CR41" s="22">
        <f t="shared" ca="1" si="39"/>
        <v>0</v>
      </c>
      <c r="CS41" s="2" t="str">
        <f t="shared" ca="1" si="11"/>
        <v/>
      </c>
      <c r="CT41" s="2" t="str">
        <f t="shared" ca="1" si="11"/>
        <v/>
      </c>
      <c r="CU41" s="22">
        <f t="shared" ca="1" si="40"/>
        <v>0</v>
      </c>
      <c r="CV41" s="2" t="str">
        <f t="shared" ca="1" si="12"/>
        <v/>
      </c>
      <c r="CW41" s="2" t="str">
        <f t="shared" ca="1" si="12"/>
        <v/>
      </c>
      <c r="CX41" s="22">
        <f t="shared" ca="1" si="41"/>
        <v>0</v>
      </c>
      <c r="CY41" s="2" t="str">
        <f t="shared" ca="1" si="13"/>
        <v/>
      </c>
      <c r="CZ41" s="2" t="str">
        <f t="shared" ca="1" si="13"/>
        <v/>
      </c>
      <c r="DA41" s="2" t="str">
        <f t="shared" ca="1" si="13"/>
        <v/>
      </c>
      <c r="DB41" s="2" t="str">
        <f t="shared" ca="1" si="13"/>
        <v/>
      </c>
      <c r="DC41" s="2" t="str">
        <f t="shared" ca="1" si="13"/>
        <v/>
      </c>
      <c r="DD41" s="2" t="str">
        <f t="shared" ca="1" si="13"/>
        <v/>
      </c>
      <c r="DE41" s="2" t="str">
        <f t="shared" ca="1" si="13"/>
        <v/>
      </c>
      <c r="DF41" s="2" t="str">
        <f t="shared" ca="1" si="13"/>
        <v/>
      </c>
      <c r="DG41" s="2" t="str">
        <f t="shared" ca="1" si="13"/>
        <v/>
      </c>
      <c r="DH41" s="2" t="str">
        <f t="shared" ca="1" si="13"/>
        <v/>
      </c>
      <c r="DI41" s="2" t="str">
        <f t="shared" ca="1" si="14"/>
        <v/>
      </c>
      <c r="DJ41" s="2" t="str">
        <f t="shared" ca="1" si="14"/>
        <v/>
      </c>
      <c r="DK41" s="2" t="str">
        <f t="shared" ca="1" si="14"/>
        <v/>
      </c>
      <c r="DL41" s="2" t="str">
        <f t="shared" ca="1" si="14"/>
        <v/>
      </c>
      <c r="DM41" s="2" t="str">
        <f t="shared" ca="1" si="14"/>
        <v/>
      </c>
      <c r="DN41" s="2" t="str">
        <f t="shared" ca="1" si="14"/>
        <v/>
      </c>
      <c r="DO41" s="2" t="str">
        <f t="shared" ca="1" si="14"/>
        <v/>
      </c>
      <c r="DP41" s="2" t="str">
        <f t="shared" ca="1" si="14"/>
        <v/>
      </c>
      <c r="DQ41" s="2" t="str">
        <f t="shared" ca="1" si="14"/>
        <v/>
      </c>
      <c r="DR41" s="2" t="str">
        <f t="shared" ca="1" si="14"/>
        <v/>
      </c>
      <c r="DS41" s="2" t="str">
        <f t="shared" ca="1" si="15"/>
        <v/>
      </c>
      <c r="DT41" s="2" t="str">
        <f t="shared" ca="1" si="15"/>
        <v/>
      </c>
      <c r="DU41" s="2" t="str">
        <f t="shared" ca="1" si="15"/>
        <v/>
      </c>
      <c r="DV41" s="2" t="str">
        <f t="shared" ca="1" si="15"/>
        <v/>
      </c>
      <c r="DW41" s="2" t="str">
        <f t="shared" ca="1" si="15"/>
        <v/>
      </c>
      <c r="DX41" s="2" t="str">
        <f t="shared" ca="1" si="15"/>
        <v/>
      </c>
      <c r="DY41" s="2" t="str">
        <f t="shared" ca="1" si="15"/>
        <v/>
      </c>
      <c r="DZ41" s="2" t="str">
        <f t="shared" ca="1" si="15"/>
        <v/>
      </c>
      <c r="EA41" s="2" t="str">
        <f t="shared" ca="1" si="15"/>
        <v/>
      </c>
      <c r="EB41" s="2" t="str">
        <f t="shared" ca="1" si="15"/>
        <v/>
      </c>
      <c r="EC41" s="2" t="str">
        <f t="shared" ca="1" si="16"/>
        <v/>
      </c>
      <c r="ED41" s="2" t="str">
        <f t="shared" ca="1" si="16"/>
        <v/>
      </c>
      <c r="EE41" s="2" t="str">
        <f t="shared" ca="1" si="16"/>
        <v/>
      </c>
      <c r="EF41" s="2" t="str">
        <f t="shared" ca="1" si="16"/>
        <v/>
      </c>
      <c r="EG41" s="2" t="str">
        <f t="shared" ca="1" si="16"/>
        <v/>
      </c>
      <c r="EH41" s="2" t="str">
        <f t="shared" ca="1" si="16"/>
        <v/>
      </c>
      <c r="EI41" s="2" t="str">
        <f t="shared" ca="1" si="16"/>
        <v/>
      </c>
      <c r="EJ41" s="2" t="str">
        <f t="shared" ca="1" si="16"/>
        <v/>
      </c>
      <c r="EK41" s="2" t="str">
        <f t="shared" ca="1" si="16"/>
        <v/>
      </c>
      <c r="EL41" s="2" t="str">
        <f t="shared" ca="1" si="16"/>
        <v/>
      </c>
      <c r="EM41" s="2" t="str">
        <f t="shared" ca="1" si="16"/>
        <v/>
      </c>
      <c r="EN41" s="2" t="str">
        <f t="shared" ca="1" si="16"/>
        <v/>
      </c>
      <c r="EO41" s="2" t="str">
        <f t="shared" ca="1" si="16"/>
        <v/>
      </c>
      <c r="EP41" s="2">
        <f t="shared" ca="1" si="17"/>
        <v>0</v>
      </c>
      <c r="EQ41" s="2">
        <f t="shared" ca="1" si="18"/>
        <v>0</v>
      </c>
      <c r="ER41" s="2">
        <f t="shared" ca="1" si="19"/>
        <v>0</v>
      </c>
      <c r="ES41" s="2">
        <f t="shared" ca="1" si="20"/>
        <v>0</v>
      </c>
      <c r="ET41" s="2">
        <f t="shared" ca="1" si="21"/>
        <v>0</v>
      </c>
      <c r="EU41" s="2">
        <f t="shared" ca="1" si="22"/>
        <v>0</v>
      </c>
      <c r="EV41" s="2">
        <f t="shared" ca="1" si="23"/>
        <v>0</v>
      </c>
      <c r="EW41" s="2">
        <f t="shared" ca="1" si="42"/>
        <v>0</v>
      </c>
      <c r="EX41" s="2">
        <f t="shared" ca="1" si="43"/>
        <v>0</v>
      </c>
      <c r="EY41" s="2">
        <f t="shared" ca="1" si="44"/>
        <v>0</v>
      </c>
      <c r="EZ41" s="2">
        <f t="shared" ca="1" si="45"/>
        <v>0</v>
      </c>
      <c r="FA41" s="2">
        <f t="shared" ca="1" si="46"/>
        <v>0</v>
      </c>
      <c r="FB41" s="2">
        <f t="shared" ca="1" si="47"/>
        <v>0</v>
      </c>
      <c r="FC41" s="2">
        <f t="shared" ca="1" si="48"/>
        <v>0</v>
      </c>
      <c r="FD41" s="2">
        <f t="shared" ca="1" si="49"/>
        <v>0</v>
      </c>
      <c r="FE41">
        <f t="shared" ca="1" si="50"/>
        <v>0</v>
      </c>
      <c r="FF41">
        <f t="shared" ca="1" si="51"/>
        <v>0</v>
      </c>
      <c r="FG41">
        <f t="shared" ca="1" si="52"/>
        <v>0</v>
      </c>
      <c r="FH41" s="21">
        <f t="shared" ca="1" si="53"/>
        <v>0</v>
      </c>
      <c r="FI41" t="str">
        <f t="shared" ca="1" si="54"/>
        <v>No</v>
      </c>
    </row>
    <row r="42" spans="1:165" ht="15" x14ac:dyDescent="0.2">
      <c r="A42" s="62">
        <v>1</v>
      </c>
      <c r="B42" s="2">
        <f ca="1"/>
        <v>0</v>
      </c>
      <c r="C42" s="2">
        <f ca="1"/>
        <v>0</v>
      </c>
      <c r="D42" s="2">
        <f ca="1"/>
        <v>0</v>
      </c>
      <c r="E42" s="2">
        <f ca="1"/>
        <v>0</v>
      </c>
      <c r="F42" s="2">
        <f ca="1"/>
        <v>0</v>
      </c>
      <c r="G42" s="2">
        <f ca="1"/>
        <v>0</v>
      </c>
      <c r="H42" s="2">
        <f ca="1"/>
        <v>0</v>
      </c>
      <c r="I42" s="2">
        <f ca="1"/>
        <v>0</v>
      </c>
      <c r="J42" s="2">
        <f ca="1"/>
        <v>0</v>
      </c>
      <c r="K42" s="2">
        <f ca="1"/>
        <v>0</v>
      </c>
      <c r="L42" s="2" cm="1">
        <f t="array" aca="1" ref="L42" ca="1">IF(B42=0,0,INDIRECT("MRN_"&amp;A42))</f>
        <v>0</v>
      </c>
      <c r="M42" s="2">
        <f t="shared" ca="1" si="24"/>
        <v>0</v>
      </c>
      <c r="N42" s="2" t="str">
        <f t="shared" ca="1" si="25"/>
        <v>No</v>
      </c>
      <c r="O42" s="2" t="str">
        <f t="shared" ca="1" si="26"/>
        <v>No</v>
      </c>
      <c r="P42" s="2" t="str" cm="1">
        <f t="array" aca="1" ref="P42" ca="1">IF(OR(INDIRECT("MRN_"&amp;A42)="N/A",B42=0),"No","Yes")</f>
        <v>No</v>
      </c>
      <c r="S42" s="2" t="s">
        <v>21</v>
      </c>
      <c r="T42" s="2" t="str">
        <f>IF(MRN_7="N/A","No","Yes")</f>
        <v>No</v>
      </c>
      <c r="U42" s="22">
        <f t="shared" ca="1" si="27"/>
        <v>0</v>
      </c>
      <c r="V42" s="2" t="str">
        <f t="shared" ca="1" si="0"/>
        <v/>
      </c>
      <c r="W42" s="2" t="str">
        <f t="shared" ca="1" si="0"/>
        <v/>
      </c>
      <c r="X42" s="2" t="str">
        <f t="shared" ca="1" si="0"/>
        <v/>
      </c>
      <c r="Y42" s="2" t="str">
        <f t="shared" ca="1" si="0"/>
        <v/>
      </c>
      <c r="Z42" s="2" t="str">
        <f t="shared" ca="1" si="0"/>
        <v/>
      </c>
      <c r="AA42" s="2" t="str">
        <f t="shared" ca="1" si="0"/>
        <v/>
      </c>
      <c r="AB42" s="22">
        <f t="shared" ca="1" si="28"/>
        <v>0</v>
      </c>
      <c r="AC42" s="2" t="str">
        <f t="shared" ca="1" si="1"/>
        <v/>
      </c>
      <c r="AD42" s="2" t="str">
        <f t="shared" ca="1" si="1"/>
        <v/>
      </c>
      <c r="AE42" s="2" t="str">
        <f t="shared" ca="1" si="1"/>
        <v/>
      </c>
      <c r="AF42" s="2" t="str">
        <f t="shared" ca="1" si="1"/>
        <v/>
      </c>
      <c r="AG42" s="2" t="str">
        <f t="shared" ca="1" si="1"/>
        <v/>
      </c>
      <c r="AH42" s="2" t="str">
        <f t="shared" ca="1" si="1"/>
        <v/>
      </c>
      <c r="AI42" s="2" t="str">
        <f t="shared" ca="1" si="1"/>
        <v/>
      </c>
      <c r="AJ42" s="2" t="str">
        <f t="shared" ca="1" si="1"/>
        <v/>
      </c>
      <c r="AK42" s="22">
        <f t="shared" ca="1" si="29"/>
        <v>0</v>
      </c>
      <c r="AL42" s="2" t="str">
        <f t="shared" ca="1" si="2"/>
        <v/>
      </c>
      <c r="AM42" s="2" t="str">
        <f t="shared" ca="1" si="2"/>
        <v/>
      </c>
      <c r="AN42" s="2" t="str">
        <f t="shared" ca="1" si="2"/>
        <v/>
      </c>
      <c r="AO42" s="2" t="str">
        <f t="shared" ca="1" si="2"/>
        <v/>
      </c>
      <c r="AP42" s="2" t="str">
        <f t="shared" ca="1" si="2"/>
        <v/>
      </c>
      <c r="AQ42" s="2" t="str">
        <f t="shared" ca="1" si="2"/>
        <v/>
      </c>
      <c r="AR42" s="2" t="str">
        <f t="shared" ca="1" si="2"/>
        <v/>
      </c>
      <c r="AS42" s="2" t="str">
        <f t="shared" ca="1" si="2"/>
        <v/>
      </c>
      <c r="AT42" s="22">
        <f t="shared" ca="1" si="30"/>
        <v>0</v>
      </c>
      <c r="AU42" s="2" t="str">
        <f t="shared" ca="1" si="3"/>
        <v/>
      </c>
      <c r="AV42" s="2" t="str">
        <f t="shared" ca="1" si="3"/>
        <v/>
      </c>
      <c r="AW42" s="22">
        <f t="shared" ca="1" si="31"/>
        <v>0</v>
      </c>
      <c r="AX42" s="2" t="str">
        <f t="shared" ca="1" si="4"/>
        <v/>
      </c>
      <c r="AY42" s="2" t="str">
        <f t="shared" ca="1" si="4"/>
        <v/>
      </c>
      <c r="AZ42" s="22">
        <f t="shared" ca="1" si="5"/>
        <v>0</v>
      </c>
      <c r="BA42" s="2" t="str">
        <f t="shared" ca="1" si="6"/>
        <v/>
      </c>
      <c r="BB42" s="22">
        <f t="shared" ca="1" si="32"/>
        <v>0</v>
      </c>
      <c r="BC42" s="2" t="str">
        <f t="shared" ca="1" si="7"/>
        <v/>
      </c>
      <c r="BD42" s="2" t="str">
        <f t="shared" ca="1" si="7"/>
        <v/>
      </c>
      <c r="BE42" s="22">
        <f t="shared" ca="1" si="33"/>
        <v>0</v>
      </c>
      <c r="BF42" s="2" t="str">
        <f t="shared" ca="1" si="34"/>
        <v/>
      </c>
      <c r="BG42" s="2" t="str">
        <f t="shared" ca="1" si="8"/>
        <v/>
      </c>
      <c r="BH42" s="2" t="str">
        <f t="shared" ca="1" si="8"/>
        <v/>
      </c>
      <c r="BI42" s="2" t="str">
        <f t="shared" ca="1" si="8"/>
        <v/>
      </c>
      <c r="BJ42" s="22">
        <f t="shared" ca="1" si="35"/>
        <v>0</v>
      </c>
      <c r="BK42" s="2" t="str">
        <f t="shared" ca="1" si="8"/>
        <v/>
      </c>
      <c r="BL42" s="2" t="str">
        <f t="shared" ca="1" si="8"/>
        <v/>
      </c>
      <c r="BM42" s="2" t="str">
        <f t="shared" ca="1" si="8"/>
        <v/>
      </c>
      <c r="BN42" s="2" t="str">
        <f t="shared" ca="1" si="8"/>
        <v/>
      </c>
      <c r="BO42" s="2" t="str">
        <f t="shared" ca="1" si="8"/>
        <v/>
      </c>
      <c r="BP42" s="2" t="str">
        <f t="shared" ca="1" si="8"/>
        <v/>
      </c>
      <c r="BQ42" s="2" t="str">
        <f t="shared" ca="1" si="8"/>
        <v/>
      </c>
      <c r="BR42" s="2" t="str">
        <f t="shared" ca="1" si="8"/>
        <v/>
      </c>
      <c r="BS42" s="2" t="str">
        <f t="shared" ca="1" si="8"/>
        <v/>
      </c>
      <c r="BT42" s="2" t="str">
        <f t="shared" ca="1" si="8"/>
        <v/>
      </c>
      <c r="BU42" s="2" t="str">
        <f t="shared" ca="1" si="8"/>
        <v/>
      </c>
      <c r="BV42" s="2" t="str">
        <f t="shared" ca="1" si="8"/>
        <v/>
      </c>
      <c r="BW42" s="22">
        <f t="shared" ca="1" si="36"/>
        <v>0</v>
      </c>
      <c r="BX42" s="2" t="str" cm="1">
        <f t="array" aca="1" ref="BX42" ca="1">INDIRECT("'"&amp;$S42&amp;"'!$P$90")</f>
        <v/>
      </c>
      <c r="BY42" s="2" t="str" cm="1">
        <f t="array" aca="1" ref="BY42" ca="1">INDIRECT("'"&amp;$S42&amp;"'!$P$91")</f>
        <v/>
      </c>
      <c r="BZ42" s="2" t="str" cm="1">
        <f t="array" aca="1" ref="BZ42" ca="1">INDIRECT("'"&amp;$S42&amp;"'!$P$92")</f>
        <v/>
      </c>
      <c r="CA42" s="2" t="str" cm="1">
        <f t="array" aca="1" ref="CA42" ca="1">INDIRECT("'"&amp;$S42&amp;"'!$P$93")</f>
        <v/>
      </c>
      <c r="CB42" s="2" t="str" cm="1">
        <f t="array" aca="1" ref="CB42" ca="1">INDIRECT("'"&amp;$S42&amp;"'!$P$94")</f>
        <v/>
      </c>
      <c r="CC42" s="2" t="str" cm="1">
        <f t="array" aca="1" ref="CC42" ca="1">INDIRECT("'"&amp;$S42&amp;"'!$P$95")</f>
        <v/>
      </c>
      <c r="CD42" s="2" t="str" cm="1">
        <f t="array" aca="1" ref="CD42" ca="1">INDIRECT("'"&amp;$S42&amp;"'!$P$96")</f>
        <v/>
      </c>
      <c r="CE42" s="2" t="str" cm="1">
        <f t="array" aca="1" ref="CE42" ca="1">INDIRECT("'"&amp;$S42&amp;"'!$P$97")</f>
        <v/>
      </c>
      <c r="CF42" s="2" t="str" cm="1">
        <f t="array" aca="1" ref="CF42" ca="1">INDIRECT("'"&amp;$S42&amp;"'!$P$98")</f>
        <v/>
      </c>
      <c r="CG42" s="2" t="str" cm="1">
        <f t="array" aca="1" ref="CG42" ca="1">INDIRECT("'"&amp;$S42&amp;"'!$P$99")</f>
        <v/>
      </c>
      <c r="CH42" s="2" t="str" cm="1">
        <f t="array" aca="1" ref="CH42" ca="1">INDIRECT("'"&amp;$S42&amp;"'!$P$100")</f>
        <v/>
      </c>
      <c r="CI42" s="2" t="str" cm="1">
        <f t="array" aca="1" ref="CI42" ca="1">INDIRECT("'"&amp;$S42&amp;"'!$P$101")</f>
        <v/>
      </c>
      <c r="CJ42" s="22">
        <f t="shared" ca="1" si="37"/>
        <v>0</v>
      </c>
      <c r="CK42" s="2" t="str">
        <f t="shared" ca="1" si="9"/>
        <v/>
      </c>
      <c r="CL42" s="2" t="str">
        <f t="shared" ca="1" si="9"/>
        <v/>
      </c>
      <c r="CM42" s="2" t="str">
        <f t="shared" ca="1" si="9"/>
        <v/>
      </c>
      <c r="CN42" s="22">
        <f t="shared" ca="1" si="38"/>
        <v>0</v>
      </c>
      <c r="CO42" s="2" t="str">
        <f t="shared" ca="1" si="10"/>
        <v/>
      </c>
      <c r="CP42" s="2" t="str">
        <f t="shared" ca="1" si="10"/>
        <v/>
      </c>
      <c r="CQ42" s="2" t="str">
        <f t="shared" ca="1" si="10"/>
        <v/>
      </c>
      <c r="CR42" s="22">
        <f t="shared" ca="1" si="39"/>
        <v>0</v>
      </c>
      <c r="CS42" s="2" t="str">
        <f t="shared" ca="1" si="11"/>
        <v/>
      </c>
      <c r="CT42" s="2" t="str">
        <f t="shared" ca="1" si="11"/>
        <v/>
      </c>
      <c r="CU42" s="22">
        <f t="shared" ca="1" si="40"/>
        <v>0</v>
      </c>
      <c r="CV42" s="2" t="str">
        <f t="shared" ca="1" si="12"/>
        <v/>
      </c>
      <c r="CW42" s="2" t="str">
        <f t="shared" ca="1" si="12"/>
        <v/>
      </c>
      <c r="CX42" s="22">
        <f t="shared" ca="1" si="41"/>
        <v>0</v>
      </c>
      <c r="CY42" s="2" t="str">
        <f t="shared" ca="1" si="13"/>
        <v/>
      </c>
      <c r="CZ42" s="2" t="str">
        <f t="shared" ca="1" si="13"/>
        <v/>
      </c>
      <c r="DA42" s="2" t="str">
        <f t="shared" ca="1" si="13"/>
        <v/>
      </c>
      <c r="DB42" s="2" t="str">
        <f t="shared" ca="1" si="13"/>
        <v/>
      </c>
      <c r="DC42" s="2" t="str">
        <f t="shared" ca="1" si="13"/>
        <v/>
      </c>
      <c r="DD42" s="2" t="str">
        <f t="shared" ca="1" si="13"/>
        <v/>
      </c>
      <c r="DE42" s="2" t="str">
        <f t="shared" ca="1" si="13"/>
        <v/>
      </c>
      <c r="DF42" s="2" t="str">
        <f t="shared" ca="1" si="13"/>
        <v/>
      </c>
      <c r="DG42" s="2" t="str">
        <f t="shared" ca="1" si="13"/>
        <v/>
      </c>
      <c r="DH42" s="2" t="str">
        <f t="shared" ca="1" si="13"/>
        <v/>
      </c>
      <c r="DI42" s="2" t="str">
        <f t="shared" ca="1" si="14"/>
        <v/>
      </c>
      <c r="DJ42" s="2" t="str">
        <f t="shared" ca="1" si="14"/>
        <v/>
      </c>
      <c r="DK42" s="2" t="str">
        <f t="shared" ca="1" si="14"/>
        <v/>
      </c>
      <c r="DL42" s="2" t="str">
        <f t="shared" ca="1" si="14"/>
        <v/>
      </c>
      <c r="DM42" s="2" t="str">
        <f t="shared" ca="1" si="14"/>
        <v/>
      </c>
      <c r="DN42" s="2" t="str">
        <f t="shared" ca="1" si="14"/>
        <v/>
      </c>
      <c r="DO42" s="2" t="str">
        <f t="shared" ca="1" si="14"/>
        <v/>
      </c>
      <c r="DP42" s="2" t="str">
        <f t="shared" ca="1" si="14"/>
        <v/>
      </c>
      <c r="DQ42" s="2" t="str">
        <f t="shared" ca="1" si="14"/>
        <v/>
      </c>
      <c r="DR42" s="2" t="str">
        <f t="shared" ca="1" si="14"/>
        <v/>
      </c>
      <c r="DS42" s="2" t="str">
        <f t="shared" ca="1" si="15"/>
        <v/>
      </c>
      <c r="DT42" s="2" t="str">
        <f t="shared" ca="1" si="15"/>
        <v/>
      </c>
      <c r="DU42" s="2" t="str">
        <f t="shared" ca="1" si="15"/>
        <v/>
      </c>
      <c r="DV42" s="2" t="str">
        <f t="shared" ca="1" si="15"/>
        <v/>
      </c>
      <c r="DW42" s="2" t="str">
        <f t="shared" ca="1" si="15"/>
        <v/>
      </c>
      <c r="DX42" s="2" t="str">
        <f t="shared" ca="1" si="15"/>
        <v/>
      </c>
      <c r="DY42" s="2" t="str">
        <f t="shared" ca="1" si="15"/>
        <v/>
      </c>
      <c r="DZ42" s="2" t="str">
        <f t="shared" ca="1" si="15"/>
        <v/>
      </c>
      <c r="EA42" s="2" t="str">
        <f t="shared" ca="1" si="15"/>
        <v/>
      </c>
      <c r="EB42" s="2" t="str">
        <f t="shared" ca="1" si="15"/>
        <v/>
      </c>
      <c r="EC42" s="2" t="str">
        <f t="shared" ca="1" si="16"/>
        <v/>
      </c>
      <c r="ED42" s="2" t="str">
        <f t="shared" ca="1" si="16"/>
        <v/>
      </c>
      <c r="EE42" s="2" t="str">
        <f t="shared" ca="1" si="16"/>
        <v/>
      </c>
      <c r="EF42" s="2" t="str">
        <f t="shared" ca="1" si="16"/>
        <v/>
      </c>
      <c r="EG42" s="2" t="str">
        <f t="shared" ca="1" si="16"/>
        <v/>
      </c>
      <c r="EH42" s="2" t="str">
        <f t="shared" ca="1" si="16"/>
        <v/>
      </c>
      <c r="EI42" s="2" t="str">
        <f t="shared" ca="1" si="16"/>
        <v/>
      </c>
      <c r="EJ42" s="2" t="str">
        <f t="shared" ca="1" si="16"/>
        <v/>
      </c>
      <c r="EK42" s="2" t="str">
        <f t="shared" ca="1" si="16"/>
        <v/>
      </c>
      <c r="EL42" s="2" t="str">
        <f t="shared" ca="1" si="16"/>
        <v/>
      </c>
      <c r="EM42" s="2" t="str">
        <f t="shared" ca="1" si="16"/>
        <v/>
      </c>
      <c r="EN42" s="2" t="str">
        <f t="shared" ca="1" si="16"/>
        <v/>
      </c>
      <c r="EO42" s="2" t="str">
        <f t="shared" ca="1" si="16"/>
        <v/>
      </c>
      <c r="EP42" s="2">
        <f t="shared" ca="1" si="17"/>
        <v>0</v>
      </c>
      <c r="EQ42" s="2">
        <f t="shared" ca="1" si="18"/>
        <v>0</v>
      </c>
      <c r="ER42" s="2">
        <f t="shared" ca="1" si="19"/>
        <v>0</v>
      </c>
      <c r="ES42" s="2">
        <f t="shared" ca="1" si="20"/>
        <v>0</v>
      </c>
      <c r="ET42" s="2">
        <f t="shared" ca="1" si="21"/>
        <v>0</v>
      </c>
      <c r="EU42" s="2">
        <f t="shared" ca="1" si="22"/>
        <v>0</v>
      </c>
      <c r="EV42" s="2">
        <f t="shared" ca="1" si="23"/>
        <v>0</v>
      </c>
      <c r="EW42" s="2">
        <f t="shared" ca="1" si="42"/>
        <v>0</v>
      </c>
      <c r="EX42" s="2">
        <f t="shared" ca="1" si="43"/>
        <v>0</v>
      </c>
      <c r="EY42" s="2">
        <f t="shared" ca="1" si="44"/>
        <v>0</v>
      </c>
      <c r="EZ42" s="2">
        <f t="shared" ca="1" si="45"/>
        <v>0</v>
      </c>
      <c r="FA42" s="2">
        <f t="shared" ca="1" si="46"/>
        <v>0</v>
      </c>
      <c r="FB42" s="2">
        <f t="shared" ca="1" si="47"/>
        <v>0</v>
      </c>
      <c r="FC42" s="2">
        <f t="shared" ca="1" si="48"/>
        <v>0</v>
      </c>
      <c r="FD42" s="2">
        <f t="shared" ca="1" si="49"/>
        <v>0</v>
      </c>
      <c r="FE42">
        <f t="shared" ca="1" si="50"/>
        <v>0</v>
      </c>
      <c r="FF42">
        <f t="shared" ca="1" si="51"/>
        <v>0</v>
      </c>
      <c r="FG42">
        <f t="shared" ca="1" si="52"/>
        <v>0</v>
      </c>
      <c r="FH42" s="21">
        <f t="shared" ca="1" si="53"/>
        <v>0</v>
      </c>
      <c r="FI42" t="str">
        <f t="shared" ca="1" si="54"/>
        <v>No</v>
      </c>
    </row>
    <row r="43" spans="1:165" ht="15" x14ac:dyDescent="0.2">
      <c r="A43" s="62">
        <v>1</v>
      </c>
      <c r="B43" s="2">
        <f ca="1"/>
        <v>0</v>
      </c>
      <c r="C43" s="2">
        <f ca="1"/>
        <v>0</v>
      </c>
      <c r="D43" s="2">
        <f ca="1"/>
        <v>0</v>
      </c>
      <c r="E43" s="2">
        <f ca="1"/>
        <v>0</v>
      </c>
      <c r="F43" s="2">
        <f ca="1"/>
        <v>0</v>
      </c>
      <c r="G43" s="2">
        <f ca="1"/>
        <v>0</v>
      </c>
      <c r="H43" s="2">
        <f ca="1"/>
        <v>0</v>
      </c>
      <c r="I43" s="2">
        <f ca="1"/>
        <v>0</v>
      </c>
      <c r="J43" s="2">
        <f ca="1"/>
        <v>0</v>
      </c>
      <c r="K43" s="2">
        <f ca="1"/>
        <v>0</v>
      </c>
      <c r="L43" s="2" cm="1">
        <f t="array" aca="1" ref="L43" ca="1">IF(B43=0,0,INDIRECT("MRN_"&amp;A43))</f>
        <v>0</v>
      </c>
      <c r="M43" s="2">
        <f t="shared" ca="1" si="24"/>
        <v>0</v>
      </c>
      <c r="N43" s="2" t="str">
        <f t="shared" ca="1" si="25"/>
        <v>No</v>
      </c>
      <c r="O43" s="2" t="str">
        <f t="shared" ca="1" si="26"/>
        <v>No</v>
      </c>
      <c r="P43" s="2" t="str" cm="1">
        <f t="array" aca="1" ref="P43" ca="1">IF(OR(INDIRECT("MRN_"&amp;A43)="N/A",B43=0),"No","Yes")</f>
        <v>No</v>
      </c>
      <c r="S43" s="2" t="s">
        <v>22</v>
      </c>
      <c r="T43" s="2" t="str">
        <f>IF(MRN_8="N/A","No","Yes")</f>
        <v>No</v>
      </c>
      <c r="U43" s="22">
        <f t="shared" ca="1" si="27"/>
        <v>0</v>
      </c>
      <c r="V43" s="2" t="str">
        <f t="shared" ca="1" si="0"/>
        <v/>
      </c>
      <c r="W43" s="2" t="str">
        <f t="shared" ca="1" si="0"/>
        <v/>
      </c>
      <c r="X43" s="2" t="str">
        <f t="shared" ca="1" si="0"/>
        <v/>
      </c>
      <c r="Y43" s="2" t="str">
        <f t="shared" ca="1" si="0"/>
        <v/>
      </c>
      <c r="Z43" s="2" t="str">
        <f t="shared" ca="1" si="0"/>
        <v/>
      </c>
      <c r="AA43" s="2" t="str">
        <f t="shared" ca="1" si="0"/>
        <v/>
      </c>
      <c r="AB43" s="22">
        <f t="shared" ca="1" si="28"/>
        <v>0</v>
      </c>
      <c r="AC43" s="2" t="str">
        <f t="shared" ca="1" si="1"/>
        <v/>
      </c>
      <c r="AD43" s="2" t="str">
        <f t="shared" ca="1" si="1"/>
        <v/>
      </c>
      <c r="AE43" s="2" t="str">
        <f t="shared" ca="1" si="1"/>
        <v/>
      </c>
      <c r="AF43" s="2" t="str">
        <f t="shared" ca="1" si="1"/>
        <v/>
      </c>
      <c r="AG43" s="2" t="str">
        <f t="shared" ca="1" si="1"/>
        <v/>
      </c>
      <c r="AH43" s="2" t="str">
        <f t="shared" ca="1" si="1"/>
        <v/>
      </c>
      <c r="AI43" s="2" t="str">
        <f t="shared" ca="1" si="1"/>
        <v/>
      </c>
      <c r="AJ43" s="2" t="str">
        <f t="shared" ca="1" si="1"/>
        <v/>
      </c>
      <c r="AK43" s="22">
        <f t="shared" ca="1" si="29"/>
        <v>0</v>
      </c>
      <c r="AL43" s="2" t="str">
        <f t="shared" ca="1" si="2"/>
        <v/>
      </c>
      <c r="AM43" s="2" t="str">
        <f t="shared" ca="1" si="2"/>
        <v/>
      </c>
      <c r="AN43" s="2" t="str">
        <f t="shared" ca="1" si="2"/>
        <v/>
      </c>
      <c r="AO43" s="2" t="str">
        <f t="shared" ca="1" si="2"/>
        <v/>
      </c>
      <c r="AP43" s="2" t="str">
        <f t="shared" ca="1" si="2"/>
        <v/>
      </c>
      <c r="AQ43" s="2" t="str">
        <f t="shared" ca="1" si="2"/>
        <v/>
      </c>
      <c r="AR43" s="2" t="str">
        <f t="shared" ca="1" si="2"/>
        <v/>
      </c>
      <c r="AS43" s="2" t="str">
        <f t="shared" ca="1" si="2"/>
        <v/>
      </c>
      <c r="AT43" s="22">
        <f t="shared" ca="1" si="30"/>
        <v>0</v>
      </c>
      <c r="AU43" s="2" t="str">
        <f t="shared" ca="1" si="3"/>
        <v/>
      </c>
      <c r="AV43" s="2" t="str">
        <f t="shared" ca="1" si="3"/>
        <v/>
      </c>
      <c r="AW43" s="22">
        <f t="shared" ca="1" si="31"/>
        <v>0</v>
      </c>
      <c r="AX43" s="2" t="str">
        <f t="shared" ca="1" si="4"/>
        <v/>
      </c>
      <c r="AY43" s="2" t="str">
        <f t="shared" ca="1" si="4"/>
        <v/>
      </c>
      <c r="AZ43" s="22">
        <f t="shared" ca="1" si="5"/>
        <v>0</v>
      </c>
      <c r="BA43" s="2" t="str">
        <f t="shared" ca="1" si="6"/>
        <v/>
      </c>
      <c r="BB43" s="22">
        <f t="shared" ca="1" si="32"/>
        <v>0</v>
      </c>
      <c r="BC43" s="2" t="str">
        <f t="shared" ca="1" si="7"/>
        <v/>
      </c>
      <c r="BD43" s="2" t="str">
        <f t="shared" ca="1" si="7"/>
        <v/>
      </c>
      <c r="BE43" s="22">
        <f t="shared" ca="1" si="33"/>
        <v>0</v>
      </c>
      <c r="BF43" s="2" t="str">
        <f t="shared" ca="1" si="34"/>
        <v/>
      </c>
      <c r="BG43" s="2" t="str">
        <f t="shared" ca="1" si="8"/>
        <v/>
      </c>
      <c r="BH43" s="2" t="str">
        <f t="shared" ca="1" si="8"/>
        <v/>
      </c>
      <c r="BI43" s="2" t="str">
        <f t="shared" ca="1" si="8"/>
        <v/>
      </c>
      <c r="BJ43" s="22">
        <f t="shared" ca="1" si="35"/>
        <v>0</v>
      </c>
      <c r="BK43" s="2" t="str">
        <f t="shared" ca="1" si="8"/>
        <v/>
      </c>
      <c r="BL43" s="2" t="str">
        <f t="shared" ca="1" si="8"/>
        <v/>
      </c>
      <c r="BM43" s="2" t="str">
        <f t="shared" ca="1" si="8"/>
        <v/>
      </c>
      <c r="BN43" s="2" t="str">
        <f t="shared" ca="1" si="8"/>
        <v/>
      </c>
      <c r="BO43" s="2" t="str">
        <f t="shared" ca="1" si="8"/>
        <v/>
      </c>
      <c r="BP43" s="2" t="str">
        <f t="shared" ca="1" si="8"/>
        <v/>
      </c>
      <c r="BQ43" s="2" t="str">
        <f t="shared" ca="1" si="8"/>
        <v/>
      </c>
      <c r="BR43" s="2" t="str">
        <f t="shared" ca="1" si="8"/>
        <v/>
      </c>
      <c r="BS43" s="2" t="str">
        <f t="shared" ca="1" si="8"/>
        <v/>
      </c>
      <c r="BT43" s="2" t="str">
        <f t="shared" ca="1" si="8"/>
        <v/>
      </c>
      <c r="BU43" s="2" t="str">
        <f t="shared" ca="1" si="8"/>
        <v/>
      </c>
      <c r="BV43" s="2" t="str">
        <f t="shared" ca="1" si="8"/>
        <v/>
      </c>
      <c r="BW43" s="22">
        <f t="shared" ca="1" si="36"/>
        <v>0</v>
      </c>
      <c r="BX43" s="2" t="str" cm="1">
        <f t="array" aca="1" ref="BX43" ca="1">INDIRECT("'"&amp;$S43&amp;"'!$P$90")</f>
        <v/>
      </c>
      <c r="BY43" s="2" t="str" cm="1">
        <f t="array" aca="1" ref="BY43" ca="1">INDIRECT("'"&amp;$S43&amp;"'!$P$91")</f>
        <v/>
      </c>
      <c r="BZ43" s="2" t="str" cm="1">
        <f t="array" aca="1" ref="BZ43" ca="1">INDIRECT("'"&amp;$S43&amp;"'!$P$92")</f>
        <v/>
      </c>
      <c r="CA43" s="2" t="str" cm="1">
        <f t="array" aca="1" ref="CA43" ca="1">INDIRECT("'"&amp;$S43&amp;"'!$P$93")</f>
        <v/>
      </c>
      <c r="CB43" s="2" t="str" cm="1">
        <f t="array" aca="1" ref="CB43" ca="1">INDIRECT("'"&amp;$S43&amp;"'!$P$94")</f>
        <v/>
      </c>
      <c r="CC43" s="2" t="str" cm="1">
        <f t="array" aca="1" ref="CC43" ca="1">INDIRECT("'"&amp;$S43&amp;"'!$P$95")</f>
        <v/>
      </c>
      <c r="CD43" s="2" t="str" cm="1">
        <f t="array" aca="1" ref="CD43" ca="1">INDIRECT("'"&amp;$S43&amp;"'!$P$96")</f>
        <v/>
      </c>
      <c r="CE43" s="2" t="str" cm="1">
        <f t="array" aca="1" ref="CE43" ca="1">INDIRECT("'"&amp;$S43&amp;"'!$P$97")</f>
        <v/>
      </c>
      <c r="CF43" s="2" t="str" cm="1">
        <f t="array" aca="1" ref="CF43" ca="1">INDIRECT("'"&amp;$S43&amp;"'!$P$98")</f>
        <v/>
      </c>
      <c r="CG43" s="2" t="str" cm="1">
        <f t="array" aca="1" ref="CG43" ca="1">INDIRECT("'"&amp;$S43&amp;"'!$P$99")</f>
        <v/>
      </c>
      <c r="CH43" s="2" t="str" cm="1">
        <f t="array" aca="1" ref="CH43" ca="1">INDIRECT("'"&amp;$S43&amp;"'!$P$100")</f>
        <v/>
      </c>
      <c r="CI43" s="2" t="str" cm="1">
        <f t="array" aca="1" ref="CI43" ca="1">INDIRECT("'"&amp;$S43&amp;"'!$P$101")</f>
        <v/>
      </c>
      <c r="CJ43" s="22">
        <f t="shared" ca="1" si="37"/>
        <v>0</v>
      </c>
      <c r="CK43" s="2" t="str">
        <f t="shared" ca="1" si="9"/>
        <v/>
      </c>
      <c r="CL43" s="2" t="str">
        <f t="shared" ca="1" si="9"/>
        <v/>
      </c>
      <c r="CM43" s="2" t="str">
        <f t="shared" ca="1" si="9"/>
        <v/>
      </c>
      <c r="CN43" s="22">
        <f t="shared" ca="1" si="38"/>
        <v>0</v>
      </c>
      <c r="CO43" s="2" t="str">
        <f t="shared" ca="1" si="10"/>
        <v/>
      </c>
      <c r="CP43" s="2" t="str">
        <f t="shared" ca="1" si="10"/>
        <v/>
      </c>
      <c r="CQ43" s="2" t="str">
        <f t="shared" ca="1" si="10"/>
        <v/>
      </c>
      <c r="CR43" s="22">
        <f t="shared" ca="1" si="39"/>
        <v>0</v>
      </c>
      <c r="CS43" s="2" t="str">
        <f t="shared" ca="1" si="11"/>
        <v/>
      </c>
      <c r="CT43" s="2" t="str">
        <f t="shared" ca="1" si="11"/>
        <v/>
      </c>
      <c r="CU43" s="22">
        <f t="shared" ca="1" si="40"/>
        <v>0</v>
      </c>
      <c r="CV43" s="2" t="str">
        <f t="shared" ca="1" si="12"/>
        <v/>
      </c>
      <c r="CW43" s="2" t="str">
        <f t="shared" ca="1" si="12"/>
        <v/>
      </c>
      <c r="CX43" s="22">
        <f t="shared" ca="1" si="41"/>
        <v>0</v>
      </c>
      <c r="CY43" s="2" t="str">
        <f t="shared" ca="1" si="13"/>
        <v/>
      </c>
      <c r="CZ43" s="2" t="str">
        <f t="shared" ca="1" si="13"/>
        <v/>
      </c>
      <c r="DA43" s="2" t="str">
        <f t="shared" ca="1" si="13"/>
        <v/>
      </c>
      <c r="DB43" s="2" t="str">
        <f t="shared" ca="1" si="13"/>
        <v/>
      </c>
      <c r="DC43" s="2" t="str">
        <f t="shared" ca="1" si="13"/>
        <v/>
      </c>
      <c r="DD43" s="2" t="str">
        <f t="shared" ca="1" si="13"/>
        <v/>
      </c>
      <c r="DE43" s="2" t="str">
        <f t="shared" ca="1" si="13"/>
        <v/>
      </c>
      <c r="DF43" s="2" t="str">
        <f t="shared" ca="1" si="13"/>
        <v/>
      </c>
      <c r="DG43" s="2" t="str">
        <f t="shared" ca="1" si="13"/>
        <v/>
      </c>
      <c r="DH43" s="2" t="str">
        <f t="shared" ca="1" si="13"/>
        <v/>
      </c>
      <c r="DI43" s="2" t="str">
        <f t="shared" ca="1" si="14"/>
        <v/>
      </c>
      <c r="DJ43" s="2" t="str">
        <f t="shared" ca="1" si="14"/>
        <v/>
      </c>
      <c r="DK43" s="2" t="str">
        <f t="shared" ca="1" si="14"/>
        <v/>
      </c>
      <c r="DL43" s="2" t="str">
        <f t="shared" ca="1" si="14"/>
        <v/>
      </c>
      <c r="DM43" s="2" t="str">
        <f t="shared" ca="1" si="14"/>
        <v/>
      </c>
      <c r="DN43" s="2" t="str">
        <f t="shared" ca="1" si="14"/>
        <v/>
      </c>
      <c r="DO43" s="2" t="str">
        <f t="shared" ca="1" si="14"/>
        <v/>
      </c>
      <c r="DP43" s="2" t="str">
        <f t="shared" ca="1" si="14"/>
        <v/>
      </c>
      <c r="DQ43" s="2" t="str">
        <f t="shared" ca="1" si="14"/>
        <v/>
      </c>
      <c r="DR43" s="2" t="str">
        <f t="shared" ca="1" si="14"/>
        <v/>
      </c>
      <c r="DS43" s="2" t="str">
        <f t="shared" ca="1" si="15"/>
        <v/>
      </c>
      <c r="DT43" s="2" t="str">
        <f t="shared" ca="1" si="15"/>
        <v/>
      </c>
      <c r="DU43" s="2" t="str">
        <f t="shared" ca="1" si="15"/>
        <v/>
      </c>
      <c r="DV43" s="2" t="str">
        <f t="shared" ca="1" si="15"/>
        <v/>
      </c>
      <c r="DW43" s="2" t="str">
        <f t="shared" ca="1" si="15"/>
        <v/>
      </c>
      <c r="DX43" s="2" t="str">
        <f t="shared" ca="1" si="15"/>
        <v/>
      </c>
      <c r="DY43" s="2" t="str">
        <f t="shared" ca="1" si="15"/>
        <v/>
      </c>
      <c r="DZ43" s="2" t="str">
        <f t="shared" ca="1" si="15"/>
        <v/>
      </c>
      <c r="EA43" s="2" t="str">
        <f t="shared" ca="1" si="15"/>
        <v/>
      </c>
      <c r="EB43" s="2" t="str">
        <f t="shared" ca="1" si="15"/>
        <v/>
      </c>
      <c r="EC43" s="2" t="str">
        <f t="shared" ca="1" si="16"/>
        <v/>
      </c>
      <c r="ED43" s="2" t="str">
        <f t="shared" ca="1" si="16"/>
        <v/>
      </c>
      <c r="EE43" s="2" t="str">
        <f t="shared" ca="1" si="16"/>
        <v/>
      </c>
      <c r="EF43" s="2" t="str">
        <f t="shared" ca="1" si="16"/>
        <v/>
      </c>
      <c r="EG43" s="2" t="str">
        <f t="shared" ca="1" si="16"/>
        <v/>
      </c>
      <c r="EH43" s="2" t="str">
        <f t="shared" ca="1" si="16"/>
        <v/>
      </c>
      <c r="EI43" s="2" t="str">
        <f t="shared" ca="1" si="16"/>
        <v/>
      </c>
      <c r="EJ43" s="2" t="str">
        <f t="shared" ca="1" si="16"/>
        <v/>
      </c>
      <c r="EK43" s="2" t="str">
        <f t="shared" ca="1" si="16"/>
        <v/>
      </c>
      <c r="EL43" s="2" t="str">
        <f t="shared" ca="1" si="16"/>
        <v/>
      </c>
      <c r="EM43" s="2" t="str">
        <f t="shared" ca="1" si="16"/>
        <v/>
      </c>
      <c r="EN43" s="2" t="str">
        <f t="shared" ca="1" si="16"/>
        <v/>
      </c>
      <c r="EO43" s="2" t="str">
        <f t="shared" ca="1" si="16"/>
        <v/>
      </c>
      <c r="EP43" s="2">
        <f t="shared" ca="1" si="17"/>
        <v>0</v>
      </c>
      <c r="EQ43" s="2">
        <f t="shared" ca="1" si="18"/>
        <v>0</v>
      </c>
      <c r="ER43" s="2">
        <f t="shared" ca="1" si="19"/>
        <v>0</v>
      </c>
      <c r="ES43" s="2">
        <f t="shared" ca="1" si="20"/>
        <v>0</v>
      </c>
      <c r="ET43" s="2">
        <f t="shared" ca="1" si="21"/>
        <v>0</v>
      </c>
      <c r="EU43" s="2">
        <f t="shared" ca="1" si="22"/>
        <v>0</v>
      </c>
      <c r="EV43" s="2">
        <f t="shared" ca="1" si="23"/>
        <v>0</v>
      </c>
      <c r="EW43" s="2">
        <f t="shared" ca="1" si="42"/>
        <v>0</v>
      </c>
      <c r="EX43" s="2">
        <f t="shared" ca="1" si="43"/>
        <v>0</v>
      </c>
      <c r="EY43" s="2">
        <f t="shared" ca="1" si="44"/>
        <v>0</v>
      </c>
      <c r="EZ43" s="2">
        <f t="shared" ca="1" si="45"/>
        <v>0</v>
      </c>
      <c r="FA43" s="2">
        <f t="shared" ca="1" si="46"/>
        <v>0</v>
      </c>
      <c r="FB43" s="2">
        <f t="shared" ca="1" si="47"/>
        <v>0</v>
      </c>
      <c r="FC43" s="2">
        <f t="shared" ca="1" si="48"/>
        <v>0</v>
      </c>
      <c r="FD43" s="2">
        <f t="shared" ca="1" si="49"/>
        <v>0</v>
      </c>
      <c r="FE43">
        <f t="shared" ca="1" si="50"/>
        <v>0</v>
      </c>
      <c r="FF43">
        <f t="shared" ca="1" si="51"/>
        <v>0</v>
      </c>
      <c r="FG43">
        <f t="shared" ca="1" si="52"/>
        <v>0</v>
      </c>
      <c r="FH43" s="21">
        <f t="shared" ca="1" si="53"/>
        <v>0</v>
      </c>
      <c r="FI43" t="str">
        <f t="shared" ca="1" si="54"/>
        <v>No</v>
      </c>
    </row>
    <row r="44" spans="1:165" ht="15" x14ac:dyDescent="0.2">
      <c r="A44" s="62">
        <v>1</v>
      </c>
      <c r="B44" s="2">
        <f ca="1"/>
        <v>0</v>
      </c>
      <c r="C44" s="2">
        <f ca="1"/>
        <v>0</v>
      </c>
      <c r="D44" s="2">
        <f ca="1"/>
        <v>0</v>
      </c>
      <c r="E44" s="2">
        <f ca="1"/>
        <v>0</v>
      </c>
      <c r="F44" s="2">
        <f ca="1"/>
        <v>0</v>
      </c>
      <c r="G44" s="2">
        <f ca="1"/>
        <v>0</v>
      </c>
      <c r="H44" s="2">
        <f ca="1"/>
        <v>0</v>
      </c>
      <c r="I44" s="2">
        <f ca="1"/>
        <v>0</v>
      </c>
      <c r="J44" s="2">
        <f ca="1"/>
        <v>0</v>
      </c>
      <c r="K44" s="2">
        <f ca="1"/>
        <v>0</v>
      </c>
      <c r="L44" s="2" cm="1">
        <f t="array" aca="1" ref="L44" ca="1">IF(B44=0,0,INDIRECT("MRN_"&amp;A44))</f>
        <v>0</v>
      </c>
      <c r="M44" s="2">
        <f t="shared" ca="1" si="24"/>
        <v>0</v>
      </c>
      <c r="N44" s="2" t="str">
        <f t="shared" ca="1" si="25"/>
        <v>No</v>
      </c>
      <c r="O44" s="2" t="str">
        <f t="shared" ca="1" si="26"/>
        <v>No</v>
      </c>
      <c r="P44" s="2" t="str" cm="1">
        <f t="array" aca="1" ref="P44" ca="1">IF(OR(INDIRECT("MRN_"&amp;A44)="N/A",B44=0),"No","Yes")</f>
        <v>No</v>
      </c>
      <c r="S44" s="2" t="s">
        <v>23</v>
      </c>
      <c r="T44" s="2" t="str">
        <f>IF(MRN_9="N/A","No","Yes")</f>
        <v>No</v>
      </c>
      <c r="U44" s="22">
        <f t="shared" ca="1" si="27"/>
        <v>0</v>
      </c>
      <c r="V44" s="2" t="str">
        <f t="shared" ca="1" si="0"/>
        <v/>
      </c>
      <c r="W44" s="2" t="str">
        <f t="shared" ca="1" si="0"/>
        <v/>
      </c>
      <c r="X44" s="2" t="str">
        <f t="shared" ca="1" si="0"/>
        <v/>
      </c>
      <c r="Y44" s="2" t="str">
        <f t="shared" ca="1" si="0"/>
        <v/>
      </c>
      <c r="Z44" s="2" t="str">
        <f t="shared" ca="1" si="0"/>
        <v/>
      </c>
      <c r="AA44" s="2" t="str">
        <f t="shared" ca="1" si="0"/>
        <v/>
      </c>
      <c r="AB44" s="22">
        <f t="shared" ca="1" si="28"/>
        <v>0</v>
      </c>
      <c r="AC44" s="2" t="str">
        <f t="shared" ca="1" si="1"/>
        <v/>
      </c>
      <c r="AD44" s="2" t="str">
        <f t="shared" ca="1" si="1"/>
        <v/>
      </c>
      <c r="AE44" s="2" t="str">
        <f t="shared" ca="1" si="1"/>
        <v/>
      </c>
      <c r="AF44" s="2" t="str">
        <f t="shared" ca="1" si="1"/>
        <v/>
      </c>
      <c r="AG44" s="2" t="str">
        <f t="shared" ca="1" si="1"/>
        <v/>
      </c>
      <c r="AH44" s="2" t="str">
        <f t="shared" ca="1" si="1"/>
        <v/>
      </c>
      <c r="AI44" s="2" t="str">
        <f t="shared" ca="1" si="1"/>
        <v/>
      </c>
      <c r="AJ44" s="2" t="str">
        <f t="shared" ca="1" si="1"/>
        <v/>
      </c>
      <c r="AK44" s="22">
        <f t="shared" ca="1" si="29"/>
        <v>0</v>
      </c>
      <c r="AL44" s="2" t="str">
        <f t="shared" ca="1" si="2"/>
        <v/>
      </c>
      <c r="AM44" s="2" t="str">
        <f t="shared" ca="1" si="2"/>
        <v/>
      </c>
      <c r="AN44" s="2" t="str">
        <f t="shared" ca="1" si="2"/>
        <v/>
      </c>
      <c r="AO44" s="2" t="str">
        <f t="shared" ca="1" si="2"/>
        <v/>
      </c>
      <c r="AP44" s="2" t="str">
        <f t="shared" ca="1" si="2"/>
        <v/>
      </c>
      <c r="AQ44" s="2" t="str">
        <f t="shared" ca="1" si="2"/>
        <v/>
      </c>
      <c r="AR44" s="2" t="str">
        <f t="shared" ca="1" si="2"/>
        <v/>
      </c>
      <c r="AS44" s="2" t="str">
        <f t="shared" ca="1" si="2"/>
        <v/>
      </c>
      <c r="AT44" s="22">
        <f t="shared" ca="1" si="30"/>
        <v>0</v>
      </c>
      <c r="AU44" s="2" t="str">
        <f t="shared" ca="1" si="3"/>
        <v/>
      </c>
      <c r="AV44" s="2" t="str">
        <f t="shared" ca="1" si="3"/>
        <v/>
      </c>
      <c r="AW44" s="22">
        <f t="shared" ca="1" si="31"/>
        <v>0</v>
      </c>
      <c r="AX44" s="2" t="str">
        <f t="shared" ca="1" si="4"/>
        <v/>
      </c>
      <c r="AY44" s="2" t="str">
        <f t="shared" ca="1" si="4"/>
        <v/>
      </c>
      <c r="AZ44" s="22">
        <f t="shared" ca="1" si="5"/>
        <v>0</v>
      </c>
      <c r="BA44" s="2" t="str">
        <f t="shared" ca="1" si="6"/>
        <v/>
      </c>
      <c r="BB44" s="22">
        <f t="shared" ca="1" si="32"/>
        <v>0</v>
      </c>
      <c r="BC44" s="2" t="str">
        <f t="shared" ca="1" si="7"/>
        <v/>
      </c>
      <c r="BD44" s="2" t="str">
        <f t="shared" ca="1" si="7"/>
        <v/>
      </c>
      <c r="BE44" s="22">
        <f t="shared" ca="1" si="33"/>
        <v>0</v>
      </c>
      <c r="BF44" s="2" t="str">
        <f t="shared" ca="1" si="34"/>
        <v/>
      </c>
      <c r="BG44" s="2" t="str">
        <f t="shared" ca="1" si="8"/>
        <v/>
      </c>
      <c r="BH44" s="2" t="str">
        <f t="shared" ca="1" si="8"/>
        <v/>
      </c>
      <c r="BI44" s="2" t="str">
        <f t="shared" ca="1" si="8"/>
        <v/>
      </c>
      <c r="BJ44" s="22">
        <f t="shared" ca="1" si="35"/>
        <v>0</v>
      </c>
      <c r="BK44" s="2" t="str">
        <f t="shared" ca="1" si="8"/>
        <v/>
      </c>
      <c r="BL44" s="2" t="str">
        <f t="shared" ca="1" si="8"/>
        <v/>
      </c>
      <c r="BM44" s="2" t="str">
        <f t="shared" ca="1" si="8"/>
        <v/>
      </c>
      <c r="BN44" s="2" t="str">
        <f t="shared" ca="1" si="8"/>
        <v/>
      </c>
      <c r="BO44" s="2" t="str">
        <f t="shared" ca="1" si="8"/>
        <v/>
      </c>
      <c r="BP44" s="2" t="str">
        <f t="shared" ca="1" si="8"/>
        <v/>
      </c>
      <c r="BQ44" s="2" t="str">
        <f t="shared" ca="1" si="8"/>
        <v/>
      </c>
      <c r="BR44" s="2" t="str">
        <f t="shared" ca="1" si="8"/>
        <v/>
      </c>
      <c r="BS44" s="2" t="str">
        <f t="shared" ca="1" si="8"/>
        <v/>
      </c>
      <c r="BT44" s="2" t="str">
        <f t="shared" ca="1" si="8"/>
        <v/>
      </c>
      <c r="BU44" s="2" t="str">
        <f t="shared" ca="1" si="8"/>
        <v/>
      </c>
      <c r="BV44" s="2" t="str">
        <f t="shared" ca="1" si="8"/>
        <v/>
      </c>
      <c r="BW44" s="22">
        <f t="shared" ca="1" si="36"/>
        <v>0</v>
      </c>
      <c r="BX44" s="2" t="str" cm="1">
        <f t="array" aca="1" ref="BX44" ca="1">INDIRECT("'"&amp;$S44&amp;"'!$P$90")</f>
        <v/>
      </c>
      <c r="BY44" s="2" t="str" cm="1">
        <f t="array" aca="1" ref="BY44" ca="1">INDIRECT("'"&amp;$S44&amp;"'!$P$91")</f>
        <v/>
      </c>
      <c r="BZ44" s="2" t="str" cm="1">
        <f t="array" aca="1" ref="BZ44" ca="1">INDIRECT("'"&amp;$S44&amp;"'!$P$92")</f>
        <v/>
      </c>
      <c r="CA44" s="2" t="str" cm="1">
        <f t="array" aca="1" ref="CA44" ca="1">INDIRECT("'"&amp;$S44&amp;"'!$P$93")</f>
        <v/>
      </c>
      <c r="CB44" s="2" t="str" cm="1">
        <f t="array" aca="1" ref="CB44" ca="1">INDIRECT("'"&amp;$S44&amp;"'!$P$94")</f>
        <v/>
      </c>
      <c r="CC44" s="2" t="str" cm="1">
        <f t="array" aca="1" ref="CC44" ca="1">INDIRECT("'"&amp;$S44&amp;"'!$P$95")</f>
        <v/>
      </c>
      <c r="CD44" s="2" t="str" cm="1">
        <f t="array" aca="1" ref="CD44" ca="1">INDIRECT("'"&amp;$S44&amp;"'!$P$96")</f>
        <v/>
      </c>
      <c r="CE44" s="2" t="str" cm="1">
        <f t="array" aca="1" ref="CE44" ca="1">INDIRECT("'"&amp;$S44&amp;"'!$P$97")</f>
        <v/>
      </c>
      <c r="CF44" s="2" t="str" cm="1">
        <f t="array" aca="1" ref="CF44" ca="1">INDIRECT("'"&amp;$S44&amp;"'!$P$98")</f>
        <v/>
      </c>
      <c r="CG44" s="2" t="str" cm="1">
        <f t="array" aca="1" ref="CG44" ca="1">INDIRECT("'"&amp;$S44&amp;"'!$P$99")</f>
        <v/>
      </c>
      <c r="CH44" s="2" t="str" cm="1">
        <f t="array" aca="1" ref="CH44" ca="1">INDIRECT("'"&amp;$S44&amp;"'!$P$100")</f>
        <v/>
      </c>
      <c r="CI44" s="2" t="str" cm="1">
        <f t="array" aca="1" ref="CI44" ca="1">INDIRECT("'"&amp;$S44&amp;"'!$P$101")</f>
        <v/>
      </c>
      <c r="CJ44" s="22">
        <f t="shared" ca="1" si="37"/>
        <v>0</v>
      </c>
      <c r="CK44" s="2" t="str">
        <f t="shared" ca="1" si="9"/>
        <v/>
      </c>
      <c r="CL44" s="2" t="str">
        <f t="shared" ca="1" si="9"/>
        <v/>
      </c>
      <c r="CM44" s="2" t="str">
        <f t="shared" ca="1" si="9"/>
        <v/>
      </c>
      <c r="CN44" s="22">
        <f t="shared" ca="1" si="38"/>
        <v>0</v>
      </c>
      <c r="CO44" s="2" t="str">
        <f t="shared" ca="1" si="10"/>
        <v/>
      </c>
      <c r="CP44" s="2" t="str">
        <f t="shared" ca="1" si="10"/>
        <v/>
      </c>
      <c r="CQ44" s="2" t="str">
        <f t="shared" ca="1" si="10"/>
        <v/>
      </c>
      <c r="CR44" s="22">
        <f t="shared" ca="1" si="39"/>
        <v>0</v>
      </c>
      <c r="CS44" s="2" t="str">
        <f t="shared" ca="1" si="11"/>
        <v/>
      </c>
      <c r="CT44" s="2" t="str">
        <f t="shared" ca="1" si="11"/>
        <v/>
      </c>
      <c r="CU44" s="22">
        <f t="shared" ca="1" si="40"/>
        <v>0</v>
      </c>
      <c r="CV44" s="2" t="str">
        <f t="shared" ca="1" si="12"/>
        <v/>
      </c>
      <c r="CW44" s="2" t="str">
        <f t="shared" ca="1" si="12"/>
        <v/>
      </c>
      <c r="CX44" s="22">
        <f t="shared" ca="1" si="41"/>
        <v>0</v>
      </c>
      <c r="CY44" s="2" t="str">
        <f t="shared" ca="1" si="13"/>
        <v/>
      </c>
      <c r="CZ44" s="2" t="str">
        <f t="shared" ca="1" si="13"/>
        <v/>
      </c>
      <c r="DA44" s="2" t="str">
        <f t="shared" ca="1" si="13"/>
        <v/>
      </c>
      <c r="DB44" s="2" t="str">
        <f t="shared" ca="1" si="13"/>
        <v/>
      </c>
      <c r="DC44" s="2" t="str">
        <f t="shared" ca="1" si="13"/>
        <v/>
      </c>
      <c r="DD44" s="2" t="str">
        <f t="shared" ca="1" si="13"/>
        <v/>
      </c>
      <c r="DE44" s="2" t="str">
        <f t="shared" ca="1" si="13"/>
        <v/>
      </c>
      <c r="DF44" s="2" t="str">
        <f t="shared" ca="1" si="13"/>
        <v/>
      </c>
      <c r="DG44" s="2" t="str">
        <f t="shared" ca="1" si="13"/>
        <v/>
      </c>
      <c r="DH44" s="2" t="str">
        <f t="shared" ca="1" si="13"/>
        <v/>
      </c>
      <c r="DI44" s="2" t="str">
        <f t="shared" ca="1" si="14"/>
        <v/>
      </c>
      <c r="DJ44" s="2" t="str">
        <f t="shared" ca="1" si="14"/>
        <v/>
      </c>
      <c r="DK44" s="2" t="str">
        <f t="shared" ca="1" si="14"/>
        <v/>
      </c>
      <c r="DL44" s="2" t="str">
        <f t="shared" ca="1" si="14"/>
        <v/>
      </c>
      <c r="DM44" s="2" t="str">
        <f t="shared" ca="1" si="14"/>
        <v/>
      </c>
      <c r="DN44" s="2" t="str">
        <f t="shared" ca="1" si="14"/>
        <v/>
      </c>
      <c r="DO44" s="2" t="str">
        <f t="shared" ca="1" si="14"/>
        <v/>
      </c>
      <c r="DP44" s="2" t="str">
        <f t="shared" ca="1" si="14"/>
        <v/>
      </c>
      <c r="DQ44" s="2" t="str">
        <f t="shared" ca="1" si="14"/>
        <v/>
      </c>
      <c r="DR44" s="2" t="str">
        <f t="shared" ca="1" si="14"/>
        <v/>
      </c>
      <c r="DS44" s="2" t="str">
        <f t="shared" ca="1" si="15"/>
        <v/>
      </c>
      <c r="DT44" s="2" t="str">
        <f t="shared" ca="1" si="15"/>
        <v/>
      </c>
      <c r="DU44" s="2" t="str">
        <f t="shared" ca="1" si="15"/>
        <v/>
      </c>
      <c r="DV44" s="2" t="str">
        <f t="shared" ca="1" si="15"/>
        <v/>
      </c>
      <c r="DW44" s="2" t="str">
        <f t="shared" ca="1" si="15"/>
        <v/>
      </c>
      <c r="DX44" s="2" t="str">
        <f t="shared" ca="1" si="15"/>
        <v/>
      </c>
      <c r="DY44" s="2" t="str">
        <f t="shared" ca="1" si="15"/>
        <v/>
      </c>
      <c r="DZ44" s="2" t="str">
        <f t="shared" ca="1" si="15"/>
        <v/>
      </c>
      <c r="EA44" s="2" t="str">
        <f t="shared" ca="1" si="15"/>
        <v/>
      </c>
      <c r="EB44" s="2" t="str">
        <f t="shared" ca="1" si="15"/>
        <v/>
      </c>
      <c r="EC44" s="2" t="str">
        <f t="shared" ca="1" si="16"/>
        <v/>
      </c>
      <c r="ED44" s="2" t="str">
        <f t="shared" ca="1" si="16"/>
        <v/>
      </c>
      <c r="EE44" s="2" t="str">
        <f t="shared" ca="1" si="16"/>
        <v/>
      </c>
      <c r="EF44" s="2" t="str">
        <f t="shared" ca="1" si="16"/>
        <v/>
      </c>
      <c r="EG44" s="2" t="str">
        <f t="shared" ca="1" si="16"/>
        <v/>
      </c>
      <c r="EH44" s="2" t="str">
        <f t="shared" ca="1" si="16"/>
        <v/>
      </c>
      <c r="EI44" s="2" t="str">
        <f t="shared" ca="1" si="16"/>
        <v/>
      </c>
      <c r="EJ44" s="2" t="str">
        <f t="shared" ca="1" si="16"/>
        <v/>
      </c>
      <c r="EK44" s="2" t="str">
        <f t="shared" ca="1" si="16"/>
        <v/>
      </c>
      <c r="EL44" s="2" t="str">
        <f t="shared" ca="1" si="16"/>
        <v/>
      </c>
      <c r="EM44" s="2" t="str">
        <f t="shared" ca="1" si="16"/>
        <v/>
      </c>
      <c r="EN44" s="2" t="str">
        <f t="shared" ca="1" si="16"/>
        <v/>
      </c>
      <c r="EO44" s="2" t="str">
        <f t="shared" ca="1" si="16"/>
        <v/>
      </c>
      <c r="EP44" s="2">
        <f t="shared" ca="1" si="17"/>
        <v>0</v>
      </c>
      <c r="EQ44" s="2">
        <f t="shared" ca="1" si="18"/>
        <v>0</v>
      </c>
      <c r="ER44" s="2">
        <f t="shared" ca="1" si="19"/>
        <v>0</v>
      </c>
      <c r="ES44" s="2">
        <f t="shared" ca="1" si="20"/>
        <v>0</v>
      </c>
      <c r="ET44" s="2">
        <f t="shared" ca="1" si="21"/>
        <v>0</v>
      </c>
      <c r="EU44" s="2">
        <f t="shared" ca="1" si="22"/>
        <v>0</v>
      </c>
      <c r="EV44" s="2">
        <f t="shared" ca="1" si="23"/>
        <v>0</v>
      </c>
      <c r="EW44" s="2">
        <f t="shared" ca="1" si="42"/>
        <v>0</v>
      </c>
      <c r="EX44" s="2">
        <f t="shared" ca="1" si="43"/>
        <v>0</v>
      </c>
      <c r="EY44" s="2">
        <f t="shared" ca="1" si="44"/>
        <v>0</v>
      </c>
      <c r="EZ44" s="2">
        <f t="shared" ca="1" si="45"/>
        <v>0</v>
      </c>
      <c r="FA44" s="2">
        <f t="shared" ca="1" si="46"/>
        <v>0</v>
      </c>
      <c r="FB44" s="2">
        <f t="shared" ca="1" si="47"/>
        <v>0</v>
      </c>
      <c r="FC44" s="2">
        <f t="shared" ca="1" si="48"/>
        <v>0</v>
      </c>
      <c r="FD44" s="2">
        <f t="shared" ca="1" si="49"/>
        <v>0</v>
      </c>
      <c r="FE44">
        <f t="shared" ca="1" si="50"/>
        <v>0</v>
      </c>
      <c r="FF44">
        <f t="shared" ca="1" si="51"/>
        <v>0</v>
      </c>
      <c r="FG44">
        <f t="shared" ca="1" si="52"/>
        <v>0</v>
      </c>
      <c r="FH44" s="21">
        <f t="shared" ca="1" si="53"/>
        <v>0</v>
      </c>
      <c r="FI44" t="str">
        <f t="shared" ca="1" si="54"/>
        <v>No</v>
      </c>
    </row>
    <row r="45" spans="1:165" ht="15" x14ac:dyDescent="0.2">
      <c r="A45" s="62">
        <v>1</v>
      </c>
      <c r="B45" s="2">
        <f ca="1"/>
        <v>0</v>
      </c>
      <c r="C45" s="2">
        <f ca="1"/>
        <v>0</v>
      </c>
      <c r="D45" s="2">
        <f ca="1"/>
        <v>0</v>
      </c>
      <c r="E45" s="2">
        <f ca="1"/>
        <v>0</v>
      </c>
      <c r="F45" s="2">
        <f ca="1"/>
        <v>0</v>
      </c>
      <c r="G45" s="2">
        <f ca="1"/>
        <v>0</v>
      </c>
      <c r="H45" s="2">
        <f ca="1"/>
        <v>0</v>
      </c>
      <c r="I45" s="2">
        <f ca="1"/>
        <v>0</v>
      </c>
      <c r="J45" s="2">
        <f ca="1"/>
        <v>0</v>
      </c>
      <c r="K45" s="2">
        <f ca="1"/>
        <v>0</v>
      </c>
      <c r="L45" s="2" cm="1">
        <f t="array" aca="1" ref="L45" ca="1">IF(B45=0,0,INDIRECT("MRN_"&amp;A45))</f>
        <v>0</v>
      </c>
      <c r="M45" s="2">
        <f t="shared" ca="1" si="24"/>
        <v>0</v>
      </c>
      <c r="N45" s="2" t="str">
        <f t="shared" ca="1" si="25"/>
        <v>No</v>
      </c>
      <c r="O45" s="2" t="str">
        <f t="shared" ca="1" si="26"/>
        <v>No</v>
      </c>
      <c r="P45" s="2" t="str" cm="1">
        <f t="array" aca="1" ref="P45" ca="1">IF(OR(INDIRECT("MRN_"&amp;A45)="N/A",B45=0),"No","Yes")</f>
        <v>No</v>
      </c>
      <c r="S45" s="2" t="s">
        <v>24</v>
      </c>
      <c r="T45" s="2" t="str">
        <f>IF(MRN_10="N/A","No","Yes")</f>
        <v>No</v>
      </c>
      <c r="U45" s="22">
        <f t="shared" ca="1" si="27"/>
        <v>0</v>
      </c>
      <c r="V45" s="2" t="str">
        <f t="shared" ca="1" si="0"/>
        <v/>
      </c>
      <c r="W45" s="2" t="str">
        <f t="shared" ca="1" si="0"/>
        <v/>
      </c>
      <c r="X45" s="2" t="str">
        <f t="shared" ca="1" si="0"/>
        <v/>
      </c>
      <c r="Y45" s="2" t="str">
        <f t="shared" ca="1" si="0"/>
        <v/>
      </c>
      <c r="Z45" s="2" t="str">
        <f t="shared" ca="1" si="0"/>
        <v/>
      </c>
      <c r="AA45" s="2" t="str">
        <f t="shared" ca="1" si="0"/>
        <v/>
      </c>
      <c r="AB45" s="22">
        <f t="shared" ca="1" si="28"/>
        <v>0</v>
      </c>
      <c r="AC45" s="2" t="str">
        <f t="shared" ca="1" si="1"/>
        <v/>
      </c>
      <c r="AD45" s="2" t="str">
        <f t="shared" ca="1" si="1"/>
        <v/>
      </c>
      <c r="AE45" s="2" t="str">
        <f t="shared" ca="1" si="1"/>
        <v/>
      </c>
      <c r="AF45" s="2" t="str">
        <f t="shared" ca="1" si="1"/>
        <v/>
      </c>
      <c r="AG45" s="2" t="str">
        <f t="shared" ca="1" si="1"/>
        <v/>
      </c>
      <c r="AH45" s="2" t="str">
        <f t="shared" ca="1" si="1"/>
        <v/>
      </c>
      <c r="AI45" s="2" t="str">
        <f t="shared" ca="1" si="1"/>
        <v/>
      </c>
      <c r="AJ45" s="2" t="str">
        <f t="shared" ca="1" si="1"/>
        <v/>
      </c>
      <c r="AK45" s="22">
        <f t="shared" ca="1" si="29"/>
        <v>0</v>
      </c>
      <c r="AL45" s="2" t="str">
        <f t="shared" ca="1" si="2"/>
        <v/>
      </c>
      <c r="AM45" s="2" t="str">
        <f t="shared" ca="1" si="2"/>
        <v/>
      </c>
      <c r="AN45" s="2" t="str">
        <f t="shared" ca="1" si="2"/>
        <v/>
      </c>
      <c r="AO45" s="2" t="str">
        <f t="shared" ca="1" si="2"/>
        <v/>
      </c>
      <c r="AP45" s="2" t="str">
        <f t="shared" ca="1" si="2"/>
        <v/>
      </c>
      <c r="AQ45" s="2" t="str">
        <f t="shared" ca="1" si="2"/>
        <v/>
      </c>
      <c r="AR45" s="2" t="str">
        <f t="shared" ca="1" si="2"/>
        <v/>
      </c>
      <c r="AS45" s="2" t="str">
        <f t="shared" ca="1" si="2"/>
        <v/>
      </c>
      <c r="AT45" s="22">
        <f t="shared" ca="1" si="30"/>
        <v>0</v>
      </c>
      <c r="AU45" s="2" t="str">
        <f t="shared" ca="1" si="3"/>
        <v/>
      </c>
      <c r="AV45" s="2" t="str">
        <f t="shared" ca="1" si="3"/>
        <v/>
      </c>
      <c r="AW45" s="22">
        <f t="shared" ca="1" si="31"/>
        <v>0</v>
      </c>
      <c r="AX45" s="2" t="str">
        <f t="shared" ca="1" si="4"/>
        <v/>
      </c>
      <c r="AY45" s="2" t="str">
        <f t="shared" ca="1" si="4"/>
        <v/>
      </c>
      <c r="AZ45" s="22">
        <f t="shared" ca="1" si="5"/>
        <v>0</v>
      </c>
      <c r="BA45" s="2" t="str">
        <f t="shared" ca="1" si="6"/>
        <v/>
      </c>
      <c r="BB45" s="22">
        <f t="shared" ca="1" si="32"/>
        <v>0</v>
      </c>
      <c r="BC45" s="2" t="str">
        <f t="shared" ca="1" si="7"/>
        <v/>
      </c>
      <c r="BD45" s="2" t="str">
        <f t="shared" ca="1" si="7"/>
        <v/>
      </c>
      <c r="BE45" s="22">
        <f t="shared" ca="1" si="33"/>
        <v>0</v>
      </c>
      <c r="BF45" s="2" t="str">
        <f t="shared" ca="1" si="34"/>
        <v/>
      </c>
      <c r="BG45" s="2" t="str">
        <f t="shared" ca="1" si="8"/>
        <v/>
      </c>
      <c r="BH45" s="2" t="str">
        <f t="shared" ca="1" si="8"/>
        <v/>
      </c>
      <c r="BI45" s="2" t="str">
        <f t="shared" ca="1" si="8"/>
        <v/>
      </c>
      <c r="BJ45" s="22">
        <f t="shared" ca="1" si="35"/>
        <v>0</v>
      </c>
      <c r="BK45" s="2" t="str">
        <f t="shared" ca="1" si="8"/>
        <v/>
      </c>
      <c r="BL45" s="2" t="str">
        <f t="shared" ca="1" si="8"/>
        <v/>
      </c>
      <c r="BM45" s="2" t="str">
        <f t="shared" ca="1" si="8"/>
        <v/>
      </c>
      <c r="BN45" s="2" t="str">
        <f t="shared" ca="1" si="8"/>
        <v/>
      </c>
      <c r="BO45" s="2" t="str">
        <f t="shared" ca="1" si="8"/>
        <v/>
      </c>
      <c r="BP45" s="2" t="str">
        <f t="shared" ca="1" si="8"/>
        <v/>
      </c>
      <c r="BQ45" s="2" t="str">
        <f ca="1">VLOOKUP(BQ$35,INDIRECT("'"&amp;$S45&amp;"'!$C$9:$P$178"),14,FALSE)</f>
        <v/>
      </c>
      <c r="BR45" s="2" t="str">
        <f t="shared" ca="1" si="8"/>
        <v/>
      </c>
      <c r="BS45" s="2" t="str">
        <f t="shared" ca="1" si="8"/>
        <v/>
      </c>
      <c r="BT45" s="2" t="str">
        <f t="shared" ca="1" si="8"/>
        <v/>
      </c>
      <c r="BU45" s="2" t="str">
        <f t="shared" ca="1" si="8"/>
        <v/>
      </c>
      <c r="BV45" s="2" t="str">
        <f t="shared" ca="1" si="8"/>
        <v/>
      </c>
      <c r="BW45" s="22">
        <f t="shared" ca="1" si="36"/>
        <v>0</v>
      </c>
      <c r="BX45" s="2" t="str" cm="1">
        <f t="array" aca="1" ref="BX45" ca="1">INDIRECT("'"&amp;$S45&amp;"'!$P$90")</f>
        <v/>
      </c>
      <c r="BY45" s="2" t="str" cm="1">
        <f t="array" aca="1" ref="BY45" ca="1">INDIRECT("'"&amp;$S45&amp;"'!$P$91")</f>
        <v/>
      </c>
      <c r="BZ45" s="2" t="str" cm="1">
        <f t="array" aca="1" ref="BZ45" ca="1">INDIRECT("'"&amp;$S45&amp;"'!$P$92")</f>
        <v/>
      </c>
      <c r="CA45" s="2" t="str" cm="1">
        <f t="array" aca="1" ref="CA45" ca="1">INDIRECT("'"&amp;$S45&amp;"'!$P$93")</f>
        <v/>
      </c>
      <c r="CB45" s="2" t="str" cm="1">
        <f t="array" aca="1" ref="CB45" ca="1">INDIRECT("'"&amp;$S45&amp;"'!$P$94")</f>
        <v/>
      </c>
      <c r="CC45" s="2" t="str" cm="1">
        <f t="array" aca="1" ref="CC45" ca="1">INDIRECT("'"&amp;$S45&amp;"'!$P$95")</f>
        <v/>
      </c>
      <c r="CD45" s="2" t="str" cm="1">
        <f t="array" aca="1" ref="CD45" ca="1">INDIRECT("'"&amp;$S45&amp;"'!$P$96")</f>
        <v/>
      </c>
      <c r="CE45" s="2" t="str" cm="1">
        <f t="array" aca="1" ref="CE45" ca="1">INDIRECT("'"&amp;$S45&amp;"'!$P$97")</f>
        <v/>
      </c>
      <c r="CF45" s="2" t="str" cm="1">
        <f t="array" aca="1" ref="CF45" ca="1">INDIRECT("'"&amp;$S45&amp;"'!$P$98")</f>
        <v/>
      </c>
      <c r="CG45" s="2" t="str" cm="1">
        <f t="array" aca="1" ref="CG45" ca="1">INDIRECT("'"&amp;$S45&amp;"'!$P$99")</f>
        <v/>
      </c>
      <c r="CH45" s="2" t="str" cm="1">
        <f t="array" aca="1" ref="CH45" ca="1">INDIRECT("'"&amp;$S45&amp;"'!$P$100")</f>
        <v/>
      </c>
      <c r="CI45" s="2" t="str" cm="1">
        <f t="array" aca="1" ref="CI45" ca="1">INDIRECT("'"&amp;$S45&amp;"'!$P$101")</f>
        <v/>
      </c>
      <c r="CJ45" s="22">
        <f t="shared" ca="1" si="37"/>
        <v>0</v>
      </c>
      <c r="CK45" s="2" t="str">
        <f t="shared" ca="1" si="9"/>
        <v/>
      </c>
      <c r="CL45" s="2" t="str">
        <f t="shared" ca="1" si="9"/>
        <v/>
      </c>
      <c r="CM45" s="2" t="str">
        <f t="shared" ca="1" si="9"/>
        <v/>
      </c>
      <c r="CN45" s="22">
        <f t="shared" ca="1" si="38"/>
        <v>0</v>
      </c>
      <c r="CO45" s="2" t="str">
        <f t="shared" ca="1" si="10"/>
        <v/>
      </c>
      <c r="CP45" s="2" t="str">
        <f t="shared" ca="1" si="10"/>
        <v/>
      </c>
      <c r="CQ45" s="2" t="str">
        <f t="shared" ca="1" si="10"/>
        <v/>
      </c>
      <c r="CR45" s="22">
        <f t="shared" ca="1" si="39"/>
        <v>0</v>
      </c>
      <c r="CS45" s="2" t="str">
        <f t="shared" ca="1" si="11"/>
        <v/>
      </c>
      <c r="CT45" s="2" t="str">
        <f t="shared" ca="1" si="11"/>
        <v/>
      </c>
      <c r="CU45" s="22">
        <f t="shared" ca="1" si="40"/>
        <v>0</v>
      </c>
      <c r="CV45" s="2" t="str">
        <f t="shared" ca="1" si="12"/>
        <v/>
      </c>
      <c r="CW45" s="2" t="str">
        <f t="shared" ca="1" si="12"/>
        <v/>
      </c>
      <c r="CX45" s="22">
        <f t="shared" ca="1" si="41"/>
        <v>0</v>
      </c>
      <c r="CY45" s="2" t="str">
        <f t="shared" ca="1" si="13"/>
        <v/>
      </c>
      <c r="CZ45" s="2" t="str">
        <f t="shared" ca="1" si="13"/>
        <v/>
      </c>
      <c r="DA45" s="2" t="str">
        <f t="shared" ca="1" si="13"/>
        <v/>
      </c>
      <c r="DB45" s="2" t="str">
        <f t="shared" ca="1" si="13"/>
        <v/>
      </c>
      <c r="DC45" s="2" t="str">
        <f t="shared" ca="1" si="13"/>
        <v/>
      </c>
      <c r="DD45" s="2" t="str">
        <f t="shared" ca="1" si="13"/>
        <v/>
      </c>
      <c r="DE45" s="2" t="str">
        <f t="shared" ca="1" si="13"/>
        <v/>
      </c>
      <c r="DF45" s="2" t="str">
        <f t="shared" ca="1" si="13"/>
        <v/>
      </c>
      <c r="DG45" s="2" t="str">
        <f t="shared" ca="1" si="13"/>
        <v/>
      </c>
      <c r="DH45" s="2" t="str">
        <f t="shared" ca="1" si="13"/>
        <v/>
      </c>
      <c r="DI45" s="2" t="str">
        <f t="shared" ca="1" si="14"/>
        <v/>
      </c>
      <c r="DJ45" s="2" t="str">
        <f t="shared" ca="1" si="14"/>
        <v/>
      </c>
      <c r="DK45" s="2" t="str">
        <f t="shared" ca="1" si="14"/>
        <v/>
      </c>
      <c r="DL45" s="2" t="str">
        <f t="shared" ca="1" si="14"/>
        <v/>
      </c>
      <c r="DM45" s="2" t="str">
        <f t="shared" ca="1" si="14"/>
        <v/>
      </c>
      <c r="DN45" s="2" t="str">
        <f t="shared" ca="1" si="14"/>
        <v/>
      </c>
      <c r="DO45" s="2" t="str">
        <f t="shared" ca="1" si="14"/>
        <v/>
      </c>
      <c r="DP45" s="2" t="str">
        <f t="shared" ca="1" si="14"/>
        <v/>
      </c>
      <c r="DQ45" s="2" t="str">
        <f t="shared" ca="1" si="14"/>
        <v/>
      </c>
      <c r="DR45" s="2" t="str">
        <f t="shared" ca="1" si="14"/>
        <v/>
      </c>
      <c r="DS45" s="2" t="str">
        <f t="shared" ca="1" si="15"/>
        <v/>
      </c>
      <c r="DT45" s="2" t="str">
        <f t="shared" ca="1" si="15"/>
        <v/>
      </c>
      <c r="DU45" s="2" t="str">
        <f t="shared" ca="1" si="15"/>
        <v/>
      </c>
      <c r="DV45" s="2" t="str">
        <f t="shared" ca="1" si="15"/>
        <v/>
      </c>
      <c r="DW45" s="2" t="str">
        <f t="shared" ca="1" si="15"/>
        <v/>
      </c>
      <c r="DX45" s="2" t="str">
        <f t="shared" ca="1" si="15"/>
        <v/>
      </c>
      <c r="DY45" s="2" t="str">
        <f t="shared" ca="1" si="15"/>
        <v/>
      </c>
      <c r="DZ45" s="2" t="str">
        <f t="shared" ca="1" si="15"/>
        <v/>
      </c>
      <c r="EA45" s="2" t="str">
        <f t="shared" ca="1" si="15"/>
        <v/>
      </c>
      <c r="EB45" s="2" t="str">
        <f t="shared" ca="1" si="15"/>
        <v/>
      </c>
      <c r="EC45" s="2" t="str">
        <f t="shared" ca="1" si="16"/>
        <v/>
      </c>
      <c r="ED45" s="2" t="str">
        <f t="shared" ca="1" si="16"/>
        <v/>
      </c>
      <c r="EE45" s="2" t="str">
        <f t="shared" ca="1" si="16"/>
        <v/>
      </c>
      <c r="EF45" s="2" t="str">
        <f t="shared" ca="1" si="16"/>
        <v/>
      </c>
      <c r="EG45" s="2" t="str">
        <f t="shared" ca="1" si="16"/>
        <v/>
      </c>
      <c r="EH45" s="2" t="str">
        <f t="shared" ca="1" si="16"/>
        <v/>
      </c>
      <c r="EI45" s="2" t="str">
        <f t="shared" ca="1" si="16"/>
        <v/>
      </c>
      <c r="EJ45" s="2" t="str">
        <f t="shared" ca="1" si="16"/>
        <v/>
      </c>
      <c r="EK45" s="2" t="str">
        <f t="shared" ca="1" si="16"/>
        <v/>
      </c>
      <c r="EL45" s="2" t="str">
        <f t="shared" ca="1" si="16"/>
        <v/>
      </c>
      <c r="EM45" s="2" t="str">
        <f t="shared" ca="1" si="16"/>
        <v/>
      </c>
      <c r="EN45" s="2" t="str">
        <f t="shared" ca="1" si="16"/>
        <v/>
      </c>
      <c r="EO45" s="2" t="str">
        <f t="shared" ca="1" si="16"/>
        <v/>
      </c>
      <c r="EP45" s="2">
        <f t="shared" ca="1" si="17"/>
        <v>0</v>
      </c>
      <c r="EQ45" s="2">
        <f t="shared" ca="1" si="18"/>
        <v>0</v>
      </c>
      <c r="ER45" s="2">
        <f t="shared" ca="1" si="19"/>
        <v>0</v>
      </c>
      <c r="ES45" s="2">
        <f t="shared" ca="1" si="20"/>
        <v>0</v>
      </c>
      <c r="ET45" s="2">
        <f t="shared" ca="1" si="21"/>
        <v>0</v>
      </c>
      <c r="EU45" s="2">
        <f t="shared" ca="1" si="22"/>
        <v>0</v>
      </c>
      <c r="EV45" s="2">
        <f t="shared" ca="1" si="23"/>
        <v>0</v>
      </c>
      <c r="EW45" s="2">
        <f t="shared" ca="1" si="42"/>
        <v>0</v>
      </c>
      <c r="EX45" s="2">
        <f t="shared" ca="1" si="43"/>
        <v>0</v>
      </c>
      <c r="EY45" s="2">
        <f t="shared" ca="1" si="44"/>
        <v>0</v>
      </c>
      <c r="EZ45" s="2">
        <f t="shared" ca="1" si="45"/>
        <v>0</v>
      </c>
      <c r="FA45" s="2">
        <f t="shared" ca="1" si="46"/>
        <v>0</v>
      </c>
      <c r="FB45" s="2">
        <f t="shared" ca="1" si="47"/>
        <v>0</v>
      </c>
      <c r="FC45" s="2">
        <f t="shared" ca="1" si="48"/>
        <v>0</v>
      </c>
      <c r="FD45" s="2">
        <f t="shared" ca="1" si="49"/>
        <v>0</v>
      </c>
      <c r="FE45">
        <f t="shared" ca="1" si="50"/>
        <v>0</v>
      </c>
      <c r="FF45">
        <f t="shared" ca="1" si="51"/>
        <v>0</v>
      </c>
      <c r="FG45">
        <f t="shared" ca="1" si="52"/>
        <v>0</v>
      </c>
      <c r="FH45" s="21">
        <f t="shared" ca="1" si="53"/>
        <v>0</v>
      </c>
      <c r="FI45" t="str">
        <f t="shared" ca="1" si="54"/>
        <v>No</v>
      </c>
    </row>
    <row r="46" spans="1:165" ht="15" x14ac:dyDescent="0.2">
      <c r="A46" s="62">
        <v>1</v>
      </c>
      <c r="B46" s="2">
        <f ca="1"/>
        <v>0</v>
      </c>
      <c r="C46" s="2">
        <f ca="1"/>
        <v>0</v>
      </c>
      <c r="D46" s="2">
        <f ca="1"/>
        <v>0</v>
      </c>
      <c r="E46" s="2">
        <f ca="1"/>
        <v>0</v>
      </c>
      <c r="F46" s="2">
        <f ca="1"/>
        <v>0</v>
      </c>
      <c r="G46" s="2">
        <f ca="1"/>
        <v>0</v>
      </c>
      <c r="H46" s="2">
        <f ca="1"/>
        <v>0</v>
      </c>
      <c r="I46" s="2">
        <f ca="1"/>
        <v>0</v>
      </c>
      <c r="J46" s="2">
        <f ca="1"/>
        <v>0</v>
      </c>
      <c r="K46" s="2">
        <f ca="1"/>
        <v>0</v>
      </c>
      <c r="L46" s="2" cm="1">
        <f t="array" aca="1" ref="L46" ca="1">IF(B46=0,0,INDIRECT("MRN_"&amp;A46))</f>
        <v>0</v>
      </c>
      <c r="M46" s="2">
        <f t="shared" ca="1" si="24"/>
        <v>0</v>
      </c>
      <c r="N46" s="2" t="str">
        <f t="shared" ca="1" si="25"/>
        <v>No</v>
      </c>
      <c r="O46" s="2" t="str">
        <f t="shared" ca="1" si="26"/>
        <v>No</v>
      </c>
      <c r="P46" s="2" t="str" cm="1">
        <f t="array" aca="1" ref="P46" ca="1">IF(OR(INDIRECT("MRN_"&amp;A46)="N/A",B46=0),"No","Yes")</f>
        <v>No</v>
      </c>
      <c r="S46" s="2" t="s">
        <v>25</v>
      </c>
      <c r="T46" s="2" t="str">
        <f>IF(MRN_11="N/A","No","Yes")</f>
        <v>No</v>
      </c>
      <c r="U46" s="22">
        <f t="shared" ca="1" si="27"/>
        <v>0</v>
      </c>
      <c r="V46" s="2" t="str">
        <f t="shared" ref="V46:AA55" ca="1" si="55">VLOOKUP(V$35,INDIRECT("'"&amp;$S46&amp;"'!$C$9:$P$178"),14,FALSE)</f>
        <v/>
      </c>
      <c r="W46" s="2" t="str">
        <f t="shared" ca="1" si="55"/>
        <v/>
      </c>
      <c r="X46" s="2" t="str">
        <f t="shared" ca="1" si="55"/>
        <v/>
      </c>
      <c r="Y46" s="2" t="str">
        <f t="shared" ca="1" si="55"/>
        <v/>
      </c>
      <c r="Z46" s="2" t="str">
        <f t="shared" ca="1" si="55"/>
        <v/>
      </c>
      <c r="AA46" s="2" t="str">
        <f t="shared" ca="1" si="55"/>
        <v/>
      </c>
      <c r="AB46" s="22">
        <f t="shared" ca="1" si="28"/>
        <v>0</v>
      </c>
      <c r="AC46" s="2" t="str">
        <f t="shared" ref="AC46:AJ55" ca="1" si="56">VLOOKUP(AC$35,INDIRECT("'"&amp;$S46&amp;"'!$C$9:$P$178"),14,FALSE)</f>
        <v/>
      </c>
      <c r="AD46" s="2" t="str">
        <f t="shared" ca="1" si="56"/>
        <v/>
      </c>
      <c r="AE46" s="2" t="str">
        <f t="shared" ca="1" si="56"/>
        <v/>
      </c>
      <c r="AF46" s="2" t="str">
        <f t="shared" ca="1" si="56"/>
        <v/>
      </c>
      <c r="AG46" s="2" t="str">
        <f t="shared" ca="1" si="56"/>
        <v/>
      </c>
      <c r="AH46" s="2" t="str">
        <f t="shared" ca="1" si="56"/>
        <v/>
      </c>
      <c r="AI46" s="2" t="str">
        <f t="shared" ca="1" si="56"/>
        <v/>
      </c>
      <c r="AJ46" s="2" t="str">
        <f t="shared" ca="1" si="56"/>
        <v/>
      </c>
      <c r="AK46" s="22">
        <f t="shared" ca="1" si="29"/>
        <v>0</v>
      </c>
      <c r="AL46" s="2" t="str">
        <f t="shared" ref="AL46:AS55" ca="1" si="57">VLOOKUP(AL$35,INDIRECT("'"&amp;$S46&amp;"'!$C$9:$P$178"),14,FALSE)</f>
        <v/>
      </c>
      <c r="AM46" s="2" t="str">
        <f t="shared" ca="1" si="57"/>
        <v/>
      </c>
      <c r="AN46" s="2" t="str">
        <f t="shared" ca="1" si="57"/>
        <v/>
      </c>
      <c r="AO46" s="2" t="str">
        <f t="shared" ca="1" si="57"/>
        <v/>
      </c>
      <c r="AP46" s="2" t="str">
        <f t="shared" ca="1" si="57"/>
        <v/>
      </c>
      <c r="AQ46" s="2" t="str">
        <f t="shared" ca="1" si="57"/>
        <v/>
      </c>
      <c r="AR46" s="2" t="str">
        <f t="shared" ca="1" si="57"/>
        <v/>
      </c>
      <c r="AS46" s="2" t="str">
        <f t="shared" ca="1" si="57"/>
        <v/>
      </c>
      <c r="AT46" s="22">
        <f t="shared" ca="1" si="30"/>
        <v>0</v>
      </c>
      <c r="AU46" s="2" t="str">
        <f t="shared" ca="1" si="3"/>
        <v/>
      </c>
      <c r="AV46" s="2" t="str">
        <f t="shared" ca="1" si="3"/>
        <v/>
      </c>
      <c r="AW46" s="22">
        <f t="shared" ca="1" si="31"/>
        <v>0</v>
      </c>
      <c r="AX46" s="2" t="str">
        <f t="shared" ca="1" si="4"/>
        <v/>
      </c>
      <c r="AY46" s="2" t="str">
        <f t="shared" ca="1" si="4"/>
        <v/>
      </c>
      <c r="AZ46" s="22">
        <f t="shared" ca="1" si="5"/>
        <v>0</v>
      </c>
      <c r="BA46" s="2" t="str">
        <f t="shared" ca="1" si="6"/>
        <v/>
      </c>
      <c r="BB46" s="22">
        <f t="shared" ca="1" si="32"/>
        <v>0</v>
      </c>
      <c r="BC46" s="2" t="str">
        <f t="shared" ca="1" si="7"/>
        <v/>
      </c>
      <c r="BD46" s="2" t="str">
        <f t="shared" ca="1" si="7"/>
        <v/>
      </c>
      <c r="BE46" s="22">
        <f t="shared" ca="1" si="33"/>
        <v>0</v>
      </c>
      <c r="BF46" s="2" t="str">
        <f t="shared" ca="1" si="34"/>
        <v/>
      </c>
      <c r="BG46" s="2" t="str">
        <f t="shared" ca="1" si="34"/>
        <v/>
      </c>
      <c r="BH46" s="2" t="str">
        <f t="shared" ca="1" si="34"/>
        <v/>
      </c>
      <c r="BI46" s="2" t="str">
        <f t="shared" ca="1" si="34"/>
        <v/>
      </c>
      <c r="BJ46" s="22">
        <f t="shared" ca="1" si="35"/>
        <v>0</v>
      </c>
      <c r="BK46" s="2" t="str">
        <f t="shared" ca="1" si="34"/>
        <v/>
      </c>
      <c r="BL46" s="2" t="str">
        <f t="shared" ca="1" si="34"/>
        <v/>
      </c>
      <c r="BM46" s="2" t="str">
        <f t="shared" ca="1" si="34"/>
        <v/>
      </c>
      <c r="BN46" s="2" t="str">
        <f t="shared" ca="1" si="34"/>
        <v/>
      </c>
      <c r="BO46" s="2" t="str">
        <f t="shared" ca="1" si="34"/>
        <v/>
      </c>
      <c r="BP46" s="2" t="str">
        <f t="shared" ca="1" si="34"/>
        <v/>
      </c>
      <c r="BQ46" s="2" t="str">
        <f t="shared" ca="1" si="34"/>
        <v/>
      </c>
      <c r="BR46" s="2" t="str">
        <f t="shared" ca="1" si="34"/>
        <v/>
      </c>
      <c r="BS46" s="2" t="str">
        <f t="shared" ca="1" si="34"/>
        <v/>
      </c>
      <c r="BT46" s="2" t="str">
        <f t="shared" ca="1" si="34"/>
        <v/>
      </c>
      <c r="BU46" s="2" t="str">
        <f t="shared" ca="1" si="34"/>
        <v/>
      </c>
      <c r="BV46" s="2" t="str">
        <f t="shared" ref="BV46:BV55" ca="1" si="58">VLOOKUP(BV$35,INDIRECT("'"&amp;$S46&amp;"'!$C$9:$P$178"),14,FALSE)</f>
        <v/>
      </c>
      <c r="BW46" s="22">
        <f t="shared" ca="1" si="36"/>
        <v>0</v>
      </c>
      <c r="BX46" s="2" t="str" cm="1">
        <f t="array" aca="1" ref="BX46" ca="1">INDIRECT("'"&amp;$S46&amp;"'!$P$90")</f>
        <v/>
      </c>
      <c r="BY46" s="2" t="str" cm="1">
        <f t="array" aca="1" ref="BY46" ca="1">INDIRECT("'"&amp;$S46&amp;"'!$P$91")</f>
        <v/>
      </c>
      <c r="BZ46" s="2" t="str" cm="1">
        <f t="array" aca="1" ref="BZ46" ca="1">INDIRECT("'"&amp;$S46&amp;"'!$P$92")</f>
        <v/>
      </c>
      <c r="CA46" s="2" t="str" cm="1">
        <f t="array" aca="1" ref="CA46" ca="1">INDIRECT("'"&amp;$S46&amp;"'!$P$93")</f>
        <v/>
      </c>
      <c r="CB46" s="2" t="str" cm="1">
        <f t="array" aca="1" ref="CB46" ca="1">INDIRECT("'"&amp;$S46&amp;"'!$P$94")</f>
        <v/>
      </c>
      <c r="CC46" s="2" t="str" cm="1">
        <f t="array" aca="1" ref="CC46" ca="1">INDIRECT("'"&amp;$S46&amp;"'!$P$95")</f>
        <v/>
      </c>
      <c r="CD46" s="2" t="str" cm="1">
        <f t="array" aca="1" ref="CD46" ca="1">INDIRECT("'"&amp;$S46&amp;"'!$P$96")</f>
        <v/>
      </c>
      <c r="CE46" s="2" t="str" cm="1">
        <f t="array" aca="1" ref="CE46" ca="1">INDIRECT("'"&amp;$S46&amp;"'!$P$97")</f>
        <v/>
      </c>
      <c r="CF46" s="2" t="str" cm="1">
        <f t="array" aca="1" ref="CF46" ca="1">INDIRECT("'"&amp;$S46&amp;"'!$P$98")</f>
        <v/>
      </c>
      <c r="CG46" s="2" t="str" cm="1">
        <f t="array" aca="1" ref="CG46" ca="1">INDIRECT("'"&amp;$S46&amp;"'!$P$99")</f>
        <v/>
      </c>
      <c r="CH46" s="2" t="str" cm="1">
        <f t="array" aca="1" ref="CH46" ca="1">INDIRECT("'"&amp;$S46&amp;"'!$P$100")</f>
        <v/>
      </c>
      <c r="CI46" s="2" t="str" cm="1">
        <f t="array" aca="1" ref="CI46" ca="1">INDIRECT("'"&amp;$S46&amp;"'!$P$101")</f>
        <v/>
      </c>
      <c r="CJ46" s="22">
        <f t="shared" ca="1" si="37"/>
        <v>0</v>
      </c>
      <c r="CK46" s="2" t="str">
        <f t="shared" ca="1" si="9"/>
        <v/>
      </c>
      <c r="CL46" s="2" t="str">
        <f t="shared" ca="1" si="9"/>
        <v/>
      </c>
      <c r="CM46" s="2" t="str">
        <f t="shared" ca="1" si="9"/>
        <v/>
      </c>
      <c r="CN46" s="22">
        <f t="shared" ca="1" si="38"/>
        <v>0</v>
      </c>
      <c r="CO46" s="2" t="str">
        <f t="shared" ca="1" si="10"/>
        <v/>
      </c>
      <c r="CP46" s="2" t="str">
        <f t="shared" ca="1" si="10"/>
        <v/>
      </c>
      <c r="CQ46" s="2" t="str">
        <f t="shared" ca="1" si="10"/>
        <v/>
      </c>
      <c r="CR46" s="22">
        <f t="shared" ca="1" si="39"/>
        <v>0</v>
      </c>
      <c r="CS46" s="2" t="str">
        <f t="shared" ca="1" si="11"/>
        <v/>
      </c>
      <c r="CT46" s="2" t="str">
        <f t="shared" ca="1" si="11"/>
        <v/>
      </c>
      <c r="CU46" s="22">
        <f t="shared" ca="1" si="40"/>
        <v>0</v>
      </c>
      <c r="CV46" s="2" t="str">
        <f t="shared" ca="1" si="12"/>
        <v/>
      </c>
      <c r="CW46" s="2" t="str">
        <f t="shared" ca="1" si="12"/>
        <v/>
      </c>
      <c r="CX46" s="22">
        <f t="shared" ca="1" si="41"/>
        <v>0</v>
      </c>
      <c r="CY46" s="2" t="str">
        <f t="shared" ref="CY46:DH55" ca="1" si="59">VLOOKUP(CY$35,INDIRECT("'"&amp;$S46&amp;"'!$C$9:$P$178"),14,FALSE)</f>
        <v/>
      </c>
      <c r="CZ46" s="2" t="str">
        <f t="shared" ca="1" si="59"/>
        <v/>
      </c>
      <c r="DA46" s="2" t="str">
        <f t="shared" ca="1" si="59"/>
        <v/>
      </c>
      <c r="DB46" s="2" t="str">
        <f t="shared" ca="1" si="59"/>
        <v/>
      </c>
      <c r="DC46" s="2" t="str">
        <f t="shared" ca="1" si="59"/>
        <v/>
      </c>
      <c r="DD46" s="2" t="str">
        <f t="shared" ca="1" si="59"/>
        <v/>
      </c>
      <c r="DE46" s="2" t="str">
        <f t="shared" ca="1" si="59"/>
        <v/>
      </c>
      <c r="DF46" s="2" t="str">
        <f t="shared" ca="1" si="59"/>
        <v/>
      </c>
      <c r="DG46" s="2" t="str">
        <f t="shared" ca="1" si="59"/>
        <v/>
      </c>
      <c r="DH46" s="2" t="str">
        <f t="shared" ca="1" si="59"/>
        <v/>
      </c>
      <c r="DI46" s="2" t="str">
        <f t="shared" ref="DI46:DR55" ca="1" si="60">VLOOKUP(DI$35,INDIRECT("'"&amp;$S46&amp;"'!$C$9:$P$178"),14,FALSE)</f>
        <v/>
      </c>
      <c r="DJ46" s="2" t="str">
        <f t="shared" ca="1" si="60"/>
        <v/>
      </c>
      <c r="DK46" s="2" t="str">
        <f t="shared" ca="1" si="60"/>
        <v/>
      </c>
      <c r="DL46" s="2" t="str">
        <f t="shared" ca="1" si="60"/>
        <v/>
      </c>
      <c r="DM46" s="2" t="str">
        <f t="shared" ca="1" si="60"/>
        <v/>
      </c>
      <c r="DN46" s="2" t="str">
        <f t="shared" ca="1" si="60"/>
        <v/>
      </c>
      <c r="DO46" s="2" t="str">
        <f t="shared" ca="1" si="60"/>
        <v/>
      </c>
      <c r="DP46" s="2" t="str">
        <f t="shared" ca="1" si="60"/>
        <v/>
      </c>
      <c r="DQ46" s="2" t="str">
        <f t="shared" ca="1" si="60"/>
        <v/>
      </c>
      <c r="DR46" s="2" t="str">
        <f t="shared" ca="1" si="60"/>
        <v/>
      </c>
      <c r="DS46" s="2" t="str">
        <f t="shared" ref="DS46:EB55" ca="1" si="61">VLOOKUP(DS$35,INDIRECT("'"&amp;$S46&amp;"'!$C$9:$P$178"),14,FALSE)</f>
        <v/>
      </c>
      <c r="DT46" s="2" t="str">
        <f t="shared" ca="1" si="61"/>
        <v/>
      </c>
      <c r="DU46" s="2" t="str">
        <f t="shared" ca="1" si="61"/>
        <v/>
      </c>
      <c r="DV46" s="2" t="str">
        <f t="shared" ca="1" si="61"/>
        <v/>
      </c>
      <c r="DW46" s="2" t="str">
        <f t="shared" ca="1" si="61"/>
        <v/>
      </c>
      <c r="DX46" s="2" t="str">
        <f t="shared" ca="1" si="61"/>
        <v/>
      </c>
      <c r="DY46" s="2" t="str">
        <f t="shared" ca="1" si="61"/>
        <v/>
      </c>
      <c r="DZ46" s="2" t="str">
        <f t="shared" ca="1" si="61"/>
        <v/>
      </c>
      <c r="EA46" s="2" t="str">
        <f t="shared" ca="1" si="61"/>
        <v/>
      </c>
      <c r="EB46" s="2" t="str">
        <f t="shared" ca="1" si="61"/>
        <v/>
      </c>
      <c r="EC46" s="2" t="str">
        <f t="shared" ref="EC46:EO55" ca="1" si="62">VLOOKUP(EC$35,INDIRECT("'"&amp;$S46&amp;"'!$C$9:$P$178"),14,FALSE)</f>
        <v/>
      </c>
      <c r="ED46" s="2" t="str">
        <f t="shared" ca="1" si="62"/>
        <v/>
      </c>
      <c r="EE46" s="2" t="str">
        <f t="shared" ca="1" si="62"/>
        <v/>
      </c>
      <c r="EF46" s="2" t="str">
        <f t="shared" ca="1" si="62"/>
        <v/>
      </c>
      <c r="EG46" s="2" t="str">
        <f t="shared" ca="1" si="62"/>
        <v/>
      </c>
      <c r="EH46" s="2" t="str">
        <f t="shared" ca="1" si="62"/>
        <v/>
      </c>
      <c r="EI46" s="2" t="str">
        <f t="shared" ca="1" si="62"/>
        <v/>
      </c>
      <c r="EJ46" s="2" t="str">
        <f t="shared" ca="1" si="62"/>
        <v/>
      </c>
      <c r="EK46" s="2" t="str">
        <f t="shared" ca="1" si="62"/>
        <v/>
      </c>
      <c r="EL46" s="2" t="str">
        <f t="shared" ca="1" si="62"/>
        <v/>
      </c>
      <c r="EM46" s="2" t="str">
        <f t="shared" ca="1" si="62"/>
        <v/>
      </c>
      <c r="EN46" s="2" t="str">
        <f t="shared" ca="1" si="62"/>
        <v/>
      </c>
      <c r="EO46" s="2" t="str">
        <f t="shared" ca="1" si="62"/>
        <v/>
      </c>
      <c r="EP46" s="2">
        <f t="shared" ca="1" si="17"/>
        <v>0</v>
      </c>
      <c r="EQ46" s="2">
        <f t="shared" ca="1" si="18"/>
        <v>0</v>
      </c>
      <c r="ER46" s="2">
        <f t="shared" ca="1" si="19"/>
        <v>0</v>
      </c>
      <c r="ES46" s="2">
        <f t="shared" ca="1" si="20"/>
        <v>0</v>
      </c>
      <c r="ET46" s="2">
        <f t="shared" ca="1" si="21"/>
        <v>0</v>
      </c>
      <c r="EU46" s="2">
        <f t="shared" ca="1" si="22"/>
        <v>0</v>
      </c>
      <c r="EV46" s="2">
        <f t="shared" ca="1" si="23"/>
        <v>0</v>
      </c>
      <c r="EW46" s="2">
        <f t="shared" ca="1" si="42"/>
        <v>0</v>
      </c>
      <c r="EX46" s="2">
        <f t="shared" ca="1" si="43"/>
        <v>0</v>
      </c>
      <c r="EY46" s="2">
        <f t="shared" ca="1" si="44"/>
        <v>0</v>
      </c>
      <c r="EZ46" s="2">
        <f t="shared" ca="1" si="45"/>
        <v>0</v>
      </c>
      <c r="FA46" s="2">
        <f t="shared" ca="1" si="46"/>
        <v>0</v>
      </c>
      <c r="FB46" s="2">
        <f t="shared" ca="1" si="47"/>
        <v>0</v>
      </c>
      <c r="FC46" s="2">
        <f t="shared" ca="1" si="48"/>
        <v>0</v>
      </c>
      <c r="FD46" s="2">
        <f t="shared" ca="1" si="49"/>
        <v>0</v>
      </c>
      <c r="FE46">
        <f t="shared" ca="1" si="50"/>
        <v>0</v>
      </c>
      <c r="FF46">
        <f t="shared" ca="1" si="51"/>
        <v>0</v>
      </c>
      <c r="FG46">
        <f t="shared" ca="1" si="52"/>
        <v>0</v>
      </c>
      <c r="FH46" s="21">
        <f t="shared" ca="1" si="53"/>
        <v>0</v>
      </c>
      <c r="FI46" t="str">
        <f t="shared" ca="1" si="54"/>
        <v>No</v>
      </c>
    </row>
    <row r="47" spans="1:165" ht="15" x14ac:dyDescent="0.2">
      <c r="A47" s="62">
        <v>1</v>
      </c>
      <c r="B47" s="2">
        <f ca="1"/>
        <v>0</v>
      </c>
      <c r="C47" s="2">
        <f ca="1"/>
        <v>0</v>
      </c>
      <c r="D47" s="2">
        <f ca="1"/>
        <v>0</v>
      </c>
      <c r="E47" s="2">
        <f ca="1"/>
        <v>0</v>
      </c>
      <c r="F47" s="2">
        <f ca="1"/>
        <v>0</v>
      </c>
      <c r="G47" s="2">
        <f ca="1"/>
        <v>0</v>
      </c>
      <c r="H47" s="2">
        <f ca="1"/>
        <v>0</v>
      </c>
      <c r="I47" s="2">
        <f ca="1"/>
        <v>0</v>
      </c>
      <c r="J47" s="2">
        <f ca="1"/>
        <v>0</v>
      </c>
      <c r="K47" s="2">
        <f ca="1"/>
        <v>0</v>
      </c>
      <c r="L47" s="2" cm="1">
        <f t="array" aca="1" ref="L47" ca="1">IF(B47=0,0,INDIRECT("MRN_"&amp;A47))</f>
        <v>0</v>
      </c>
      <c r="M47" s="2">
        <f t="shared" ca="1" si="24"/>
        <v>0</v>
      </c>
      <c r="N47" s="2" t="str">
        <f t="shared" ca="1" si="25"/>
        <v>No</v>
      </c>
      <c r="O47" s="2" t="str">
        <f t="shared" ca="1" si="26"/>
        <v>No</v>
      </c>
      <c r="P47" s="2" t="str" cm="1">
        <f t="array" aca="1" ref="P47" ca="1">IF(OR(INDIRECT("MRN_"&amp;A47)="N/A",B47=0),"No","Yes")</f>
        <v>No</v>
      </c>
      <c r="S47" s="2" t="s">
        <v>26</v>
      </c>
      <c r="T47" s="2" t="str">
        <f>IF(MRN_12="N/A","No","Yes")</f>
        <v>No</v>
      </c>
      <c r="U47" s="22">
        <f t="shared" ca="1" si="27"/>
        <v>0</v>
      </c>
      <c r="V47" s="2" t="str">
        <f t="shared" ca="1" si="55"/>
        <v/>
      </c>
      <c r="W47" s="2" t="str">
        <f t="shared" ca="1" si="55"/>
        <v/>
      </c>
      <c r="X47" s="2" t="str">
        <f t="shared" ca="1" si="55"/>
        <v/>
      </c>
      <c r="Y47" s="2" t="str">
        <f t="shared" ca="1" si="55"/>
        <v/>
      </c>
      <c r="Z47" s="2" t="str">
        <f t="shared" ca="1" si="55"/>
        <v/>
      </c>
      <c r="AA47" s="2" t="str">
        <f t="shared" ca="1" si="55"/>
        <v/>
      </c>
      <c r="AB47" s="22">
        <f t="shared" ca="1" si="28"/>
        <v>0</v>
      </c>
      <c r="AC47" s="2" t="str">
        <f t="shared" ca="1" si="56"/>
        <v/>
      </c>
      <c r="AD47" s="2" t="str">
        <f t="shared" ca="1" si="56"/>
        <v/>
      </c>
      <c r="AE47" s="2" t="str">
        <f t="shared" ca="1" si="56"/>
        <v/>
      </c>
      <c r="AF47" s="2" t="str">
        <f t="shared" ca="1" si="56"/>
        <v/>
      </c>
      <c r="AG47" s="2" t="str">
        <f t="shared" ca="1" si="56"/>
        <v/>
      </c>
      <c r="AH47" s="2" t="str">
        <f t="shared" ca="1" si="56"/>
        <v/>
      </c>
      <c r="AI47" s="2" t="str">
        <f t="shared" ca="1" si="56"/>
        <v/>
      </c>
      <c r="AJ47" s="2" t="str">
        <f t="shared" ca="1" si="56"/>
        <v/>
      </c>
      <c r="AK47" s="22">
        <f t="shared" ca="1" si="29"/>
        <v>0</v>
      </c>
      <c r="AL47" s="2" t="str">
        <f t="shared" ca="1" si="57"/>
        <v/>
      </c>
      <c r="AM47" s="2" t="str">
        <f t="shared" ca="1" si="57"/>
        <v/>
      </c>
      <c r="AN47" s="2" t="str">
        <f t="shared" ca="1" si="57"/>
        <v/>
      </c>
      <c r="AO47" s="2" t="str">
        <f t="shared" ca="1" si="57"/>
        <v/>
      </c>
      <c r="AP47" s="2" t="str">
        <f t="shared" ca="1" si="57"/>
        <v/>
      </c>
      <c r="AQ47" s="2" t="str">
        <f t="shared" ca="1" si="57"/>
        <v/>
      </c>
      <c r="AR47" s="2" t="str">
        <f t="shared" ca="1" si="57"/>
        <v/>
      </c>
      <c r="AS47" s="2" t="str">
        <f t="shared" ca="1" si="57"/>
        <v/>
      </c>
      <c r="AT47" s="22">
        <f t="shared" ca="1" si="30"/>
        <v>0</v>
      </c>
      <c r="AU47" s="2" t="str">
        <f t="shared" ca="1" si="3"/>
        <v/>
      </c>
      <c r="AV47" s="2" t="str">
        <f t="shared" ca="1" si="3"/>
        <v/>
      </c>
      <c r="AW47" s="22">
        <f t="shared" ca="1" si="31"/>
        <v>0</v>
      </c>
      <c r="AX47" s="2" t="str">
        <f t="shared" ca="1" si="4"/>
        <v/>
      </c>
      <c r="AY47" s="2" t="str">
        <f t="shared" ca="1" si="4"/>
        <v/>
      </c>
      <c r="AZ47" s="22">
        <f t="shared" ca="1" si="5"/>
        <v>0</v>
      </c>
      <c r="BA47" s="2" t="str">
        <f t="shared" ca="1" si="6"/>
        <v/>
      </c>
      <c r="BB47" s="22">
        <f t="shared" ca="1" si="32"/>
        <v>0</v>
      </c>
      <c r="BC47" s="2" t="str">
        <f t="shared" ca="1" si="7"/>
        <v/>
      </c>
      <c r="BD47" s="2" t="str">
        <f t="shared" ca="1" si="7"/>
        <v/>
      </c>
      <c r="BE47" s="22">
        <f t="shared" ca="1" si="33"/>
        <v>0</v>
      </c>
      <c r="BF47" s="2" t="str">
        <f t="shared" ca="1" si="34"/>
        <v/>
      </c>
      <c r="BG47" s="2" t="str">
        <f t="shared" ca="1" si="34"/>
        <v/>
      </c>
      <c r="BH47" s="2" t="str">
        <f t="shared" ca="1" si="34"/>
        <v/>
      </c>
      <c r="BI47" s="2" t="str">
        <f t="shared" ca="1" si="34"/>
        <v/>
      </c>
      <c r="BJ47" s="22">
        <f t="shared" ca="1" si="35"/>
        <v>0</v>
      </c>
      <c r="BK47" s="2" t="str">
        <f t="shared" ca="1" si="34"/>
        <v/>
      </c>
      <c r="BL47" s="2" t="str">
        <f t="shared" ca="1" si="34"/>
        <v/>
      </c>
      <c r="BM47" s="2" t="str">
        <f t="shared" ca="1" si="34"/>
        <v/>
      </c>
      <c r="BN47" s="2" t="str">
        <f t="shared" ca="1" si="34"/>
        <v/>
      </c>
      <c r="BO47" s="2" t="str">
        <f t="shared" ca="1" si="34"/>
        <v/>
      </c>
      <c r="BP47" s="2" t="str">
        <f t="shared" ca="1" si="34"/>
        <v/>
      </c>
      <c r="BQ47" s="2" t="str">
        <f t="shared" ca="1" si="34"/>
        <v/>
      </c>
      <c r="BR47" s="2" t="str">
        <f t="shared" ca="1" si="34"/>
        <v/>
      </c>
      <c r="BS47" s="2" t="str">
        <f t="shared" ca="1" si="34"/>
        <v/>
      </c>
      <c r="BT47" s="2" t="str">
        <f t="shared" ca="1" si="34"/>
        <v/>
      </c>
      <c r="BU47" s="2" t="str">
        <f t="shared" ca="1" si="34"/>
        <v/>
      </c>
      <c r="BV47" s="2" t="str">
        <f t="shared" ca="1" si="58"/>
        <v/>
      </c>
      <c r="BW47" s="22">
        <f t="shared" ca="1" si="36"/>
        <v>0</v>
      </c>
      <c r="BX47" s="2" t="str" cm="1">
        <f t="array" aca="1" ref="BX47" ca="1">INDIRECT("'"&amp;$S47&amp;"'!$P$90")</f>
        <v/>
      </c>
      <c r="BY47" s="2" t="str" cm="1">
        <f t="array" aca="1" ref="BY47" ca="1">INDIRECT("'"&amp;$S47&amp;"'!$P$91")</f>
        <v/>
      </c>
      <c r="BZ47" s="2" t="str" cm="1">
        <f t="array" aca="1" ref="BZ47" ca="1">INDIRECT("'"&amp;$S47&amp;"'!$P$92")</f>
        <v/>
      </c>
      <c r="CA47" s="2" t="str" cm="1">
        <f t="array" aca="1" ref="CA47" ca="1">INDIRECT("'"&amp;$S47&amp;"'!$P$93")</f>
        <v/>
      </c>
      <c r="CB47" s="2" t="str" cm="1">
        <f t="array" aca="1" ref="CB47" ca="1">INDIRECT("'"&amp;$S47&amp;"'!$P$94")</f>
        <v/>
      </c>
      <c r="CC47" s="2" t="str" cm="1">
        <f t="array" aca="1" ref="CC47" ca="1">INDIRECT("'"&amp;$S47&amp;"'!$P$95")</f>
        <v/>
      </c>
      <c r="CD47" s="2" t="str" cm="1">
        <f t="array" aca="1" ref="CD47" ca="1">INDIRECT("'"&amp;$S47&amp;"'!$P$96")</f>
        <v/>
      </c>
      <c r="CE47" s="2" t="str" cm="1">
        <f t="array" aca="1" ref="CE47" ca="1">INDIRECT("'"&amp;$S47&amp;"'!$P$97")</f>
        <v/>
      </c>
      <c r="CF47" s="2" t="str" cm="1">
        <f t="array" aca="1" ref="CF47" ca="1">INDIRECT("'"&amp;$S47&amp;"'!$P$98")</f>
        <v/>
      </c>
      <c r="CG47" s="2" t="str" cm="1">
        <f t="array" aca="1" ref="CG47" ca="1">INDIRECT("'"&amp;$S47&amp;"'!$P$99")</f>
        <v/>
      </c>
      <c r="CH47" s="2" t="str" cm="1">
        <f t="array" aca="1" ref="CH47" ca="1">INDIRECT("'"&amp;$S47&amp;"'!$P$100")</f>
        <v/>
      </c>
      <c r="CI47" s="2" t="str" cm="1">
        <f t="array" aca="1" ref="CI47" ca="1">INDIRECT("'"&amp;$S47&amp;"'!$P$101")</f>
        <v/>
      </c>
      <c r="CJ47" s="22">
        <f t="shared" ca="1" si="37"/>
        <v>0</v>
      </c>
      <c r="CK47" s="2" t="str">
        <f t="shared" ca="1" si="9"/>
        <v/>
      </c>
      <c r="CL47" s="2" t="str">
        <f t="shared" ca="1" si="9"/>
        <v/>
      </c>
      <c r="CM47" s="2" t="str">
        <f t="shared" ca="1" si="9"/>
        <v/>
      </c>
      <c r="CN47" s="22">
        <f t="shared" ca="1" si="38"/>
        <v>0</v>
      </c>
      <c r="CO47" s="2" t="str">
        <f t="shared" ca="1" si="10"/>
        <v/>
      </c>
      <c r="CP47" s="2" t="str">
        <f t="shared" ca="1" si="10"/>
        <v/>
      </c>
      <c r="CQ47" s="2" t="str">
        <f t="shared" ca="1" si="10"/>
        <v/>
      </c>
      <c r="CR47" s="22">
        <f t="shared" ca="1" si="39"/>
        <v>0</v>
      </c>
      <c r="CS47" s="2" t="str">
        <f t="shared" ca="1" si="11"/>
        <v/>
      </c>
      <c r="CT47" s="2" t="str">
        <f t="shared" ca="1" si="11"/>
        <v/>
      </c>
      <c r="CU47" s="22">
        <f t="shared" ca="1" si="40"/>
        <v>0</v>
      </c>
      <c r="CV47" s="2" t="str">
        <f t="shared" ca="1" si="12"/>
        <v/>
      </c>
      <c r="CW47" s="2" t="str">
        <f t="shared" ca="1" si="12"/>
        <v/>
      </c>
      <c r="CX47" s="22">
        <f t="shared" ca="1" si="41"/>
        <v>0</v>
      </c>
      <c r="CY47" s="2" t="str">
        <f t="shared" ca="1" si="59"/>
        <v/>
      </c>
      <c r="CZ47" s="2" t="str">
        <f t="shared" ca="1" si="59"/>
        <v/>
      </c>
      <c r="DA47" s="2" t="str">
        <f t="shared" ca="1" si="59"/>
        <v/>
      </c>
      <c r="DB47" s="2" t="str">
        <f t="shared" ca="1" si="59"/>
        <v/>
      </c>
      <c r="DC47" s="2" t="str">
        <f t="shared" ca="1" si="59"/>
        <v/>
      </c>
      <c r="DD47" s="2" t="str">
        <f t="shared" ca="1" si="59"/>
        <v/>
      </c>
      <c r="DE47" s="2" t="str">
        <f t="shared" ca="1" si="59"/>
        <v/>
      </c>
      <c r="DF47" s="2" t="str">
        <f t="shared" ca="1" si="59"/>
        <v/>
      </c>
      <c r="DG47" s="2" t="str">
        <f t="shared" ca="1" si="59"/>
        <v/>
      </c>
      <c r="DH47" s="2" t="str">
        <f t="shared" ca="1" si="59"/>
        <v/>
      </c>
      <c r="DI47" s="2" t="str">
        <f t="shared" ca="1" si="60"/>
        <v/>
      </c>
      <c r="DJ47" s="2" t="str">
        <f t="shared" ca="1" si="60"/>
        <v/>
      </c>
      <c r="DK47" s="2" t="str">
        <f t="shared" ca="1" si="60"/>
        <v/>
      </c>
      <c r="DL47" s="2" t="str">
        <f t="shared" ca="1" si="60"/>
        <v/>
      </c>
      <c r="DM47" s="2" t="str">
        <f t="shared" ca="1" si="60"/>
        <v/>
      </c>
      <c r="DN47" s="2" t="str">
        <f t="shared" ca="1" si="60"/>
        <v/>
      </c>
      <c r="DO47" s="2" t="str">
        <f t="shared" ca="1" si="60"/>
        <v/>
      </c>
      <c r="DP47" s="2" t="str">
        <f t="shared" ca="1" si="60"/>
        <v/>
      </c>
      <c r="DQ47" s="2" t="str">
        <f t="shared" ca="1" si="60"/>
        <v/>
      </c>
      <c r="DR47" s="2" t="str">
        <f t="shared" ca="1" si="60"/>
        <v/>
      </c>
      <c r="DS47" s="2" t="str">
        <f t="shared" ca="1" si="61"/>
        <v/>
      </c>
      <c r="DT47" s="2" t="str">
        <f t="shared" ca="1" si="61"/>
        <v/>
      </c>
      <c r="DU47" s="2" t="str">
        <f t="shared" ca="1" si="61"/>
        <v/>
      </c>
      <c r="DV47" s="2" t="str">
        <f t="shared" ca="1" si="61"/>
        <v/>
      </c>
      <c r="DW47" s="2" t="str">
        <f t="shared" ca="1" si="61"/>
        <v/>
      </c>
      <c r="DX47" s="2" t="str">
        <f t="shared" ca="1" si="61"/>
        <v/>
      </c>
      <c r="DY47" s="2" t="str">
        <f t="shared" ca="1" si="61"/>
        <v/>
      </c>
      <c r="DZ47" s="2" t="str">
        <f t="shared" ca="1" si="61"/>
        <v/>
      </c>
      <c r="EA47" s="2" t="str">
        <f t="shared" ca="1" si="61"/>
        <v/>
      </c>
      <c r="EB47" s="2" t="str">
        <f t="shared" ca="1" si="61"/>
        <v/>
      </c>
      <c r="EC47" s="2" t="str">
        <f t="shared" ca="1" si="62"/>
        <v/>
      </c>
      <c r="ED47" s="2" t="str">
        <f t="shared" ca="1" si="62"/>
        <v/>
      </c>
      <c r="EE47" s="2" t="str">
        <f t="shared" ca="1" si="62"/>
        <v/>
      </c>
      <c r="EF47" s="2" t="str">
        <f t="shared" ca="1" si="62"/>
        <v/>
      </c>
      <c r="EG47" s="2" t="str">
        <f t="shared" ca="1" si="62"/>
        <v/>
      </c>
      <c r="EH47" s="2" t="str">
        <f t="shared" ca="1" si="62"/>
        <v/>
      </c>
      <c r="EI47" s="2" t="str">
        <f t="shared" ca="1" si="62"/>
        <v/>
      </c>
      <c r="EJ47" s="2" t="str">
        <f t="shared" ca="1" si="62"/>
        <v/>
      </c>
      <c r="EK47" s="2" t="str">
        <f t="shared" ca="1" si="62"/>
        <v/>
      </c>
      <c r="EL47" s="2" t="str">
        <f t="shared" ca="1" si="62"/>
        <v/>
      </c>
      <c r="EM47" s="2" t="str">
        <f t="shared" ca="1" si="62"/>
        <v/>
      </c>
      <c r="EN47" s="2" t="str">
        <f t="shared" ca="1" si="62"/>
        <v/>
      </c>
      <c r="EO47" s="2" t="str">
        <f t="shared" ca="1" si="62"/>
        <v/>
      </c>
      <c r="EP47" s="2">
        <f t="shared" ca="1" si="17"/>
        <v>0</v>
      </c>
      <c r="EQ47" s="2">
        <f t="shared" ca="1" si="18"/>
        <v>0</v>
      </c>
      <c r="ER47" s="2">
        <f t="shared" ca="1" si="19"/>
        <v>0</v>
      </c>
      <c r="ES47" s="2">
        <f t="shared" ca="1" si="20"/>
        <v>0</v>
      </c>
      <c r="ET47" s="2">
        <f t="shared" ca="1" si="21"/>
        <v>0</v>
      </c>
      <c r="EU47" s="2">
        <f t="shared" ca="1" si="22"/>
        <v>0</v>
      </c>
      <c r="EV47" s="2">
        <f t="shared" ca="1" si="23"/>
        <v>0</v>
      </c>
      <c r="EW47" s="2">
        <f t="shared" ca="1" si="42"/>
        <v>0</v>
      </c>
      <c r="EX47" s="2">
        <f t="shared" ca="1" si="43"/>
        <v>0</v>
      </c>
      <c r="EY47" s="2">
        <f t="shared" ca="1" si="44"/>
        <v>0</v>
      </c>
      <c r="EZ47" s="2">
        <f t="shared" ca="1" si="45"/>
        <v>0</v>
      </c>
      <c r="FA47" s="2">
        <f t="shared" ca="1" si="46"/>
        <v>0</v>
      </c>
      <c r="FB47" s="2">
        <f t="shared" ca="1" si="47"/>
        <v>0</v>
      </c>
      <c r="FC47" s="2">
        <f t="shared" ca="1" si="48"/>
        <v>0</v>
      </c>
      <c r="FD47" s="2">
        <f t="shared" ca="1" si="49"/>
        <v>0</v>
      </c>
      <c r="FE47">
        <f t="shared" ca="1" si="50"/>
        <v>0</v>
      </c>
      <c r="FF47">
        <f t="shared" ca="1" si="51"/>
        <v>0</v>
      </c>
      <c r="FG47">
        <f t="shared" ca="1" si="52"/>
        <v>0</v>
      </c>
      <c r="FH47" s="21">
        <f t="shared" ca="1" si="53"/>
        <v>0</v>
      </c>
      <c r="FI47" t="str">
        <f t="shared" ca="1" si="54"/>
        <v>No</v>
      </c>
    </row>
    <row r="48" spans="1:165" ht="15" x14ac:dyDescent="0.2">
      <c r="A48" s="62">
        <v>1</v>
      </c>
      <c r="B48" s="2">
        <f ca="1"/>
        <v>0</v>
      </c>
      <c r="C48" s="2">
        <f ca="1"/>
        <v>0</v>
      </c>
      <c r="D48" s="2">
        <f ca="1"/>
        <v>0</v>
      </c>
      <c r="E48" s="2">
        <f ca="1"/>
        <v>0</v>
      </c>
      <c r="F48" s="2">
        <f ca="1"/>
        <v>0</v>
      </c>
      <c r="G48" s="2">
        <f ca="1"/>
        <v>0</v>
      </c>
      <c r="H48" s="2">
        <f ca="1"/>
        <v>0</v>
      </c>
      <c r="I48" s="2">
        <f ca="1"/>
        <v>0</v>
      </c>
      <c r="J48" s="2">
        <f ca="1"/>
        <v>0</v>
      </c>
      <c r="K48" s="2">
        <f ca="1"/>
        <v>0</v>
      </c>
      <c r="L48" s="2" cm="1">
        <f t="array" aca="1" ref="L48" ca="1">IF(B48=0,0,INDIRECT("MRN_"&amp;A48))</f>
        <v>0</v>
      </c>
      <c r="M48" s="2">
        <f t="shared" ca="1" si="24"/>
        <v>0</v>
      </c>
      <c r="N48" s="2" t="str">
        <f t="shared" ca="1" si="25"/>
        <v>No</v>
      </c>
      <c r="O48" s="2" t="str">
        <f t="shared" ca="1" si="26"/>
        <v>No</v>
      </c>
      <c r="P48" s="2" t="str" cm="1">
        <f t="array" aca="1" ref="P48" ca="1">IF(OR(INDIRECT("MRN_"&amp;A48)="N/A",B48=0),"No","Yes")</f>
        <v>No</v>
      </c>
      <c r="S48" s="2" t="s">
        <v>27</v>
      </c>
      <c r="T48" s="2" t="str">
        <f>IF(MRN_13="N/A","No","Yes")</f>
        <v>No</v>
      </c>
      <c r="U48" s="22">
        <f t="shared" ca="1" si="27"/>
        <v>0</v>
      </c>
      <c r="V48" s="2" t="str">
        <f t="shared" ca="1" si="55"/>
        <v/>
      </c>
      <c r="W48" s="2" t="str">
        <f t="shared" ca="1" si="55"/>
        <v/>
      </c>
      <c r="X48" s="2" t="str">
        <f t="shared" ca="1" si="55"/>
        <v/>
      </c>
      <c r="Y48" s="2" t="str">
        <f t="shared" ca="1" si="55"/>
        <v/>
      </c>
      <c r="Z48" s="2" t="str">
        <f t="shared" ca="1" si="55"/>
        <v/>
      </c>
      <c r="AA48" s="2" t="str">
        <f t="shared" ca="1" si="55"/>
        <v/>
      </c>
      <c r="AB48" s="22">
        <f t="shared" ca="1" si="28"/>
        <v>0</v>
      </c>
      <c r="AC48" s="2" t="str">
        <f t="shared" ca="1" si="56"/>
        <v/>
      </c>
      <c r="AD48" s="2" t="str">
        <f t="shared" ca="1" si="56"/>
        <v/>
      </c>
      <c r="AE48" s="2" t="str">
        <f t="shared" ca="1" si="56"/>
        <v/>
      </c>
      <c r="AF48" s="2" t="str">
        <f t="shared" ca="1" si="56"/>
        <v/>
      </c>
      <c r="AG48" s="2" t="str">
        <f t="shared" ca="1" si="56"/>
        <v/>
      </c>
      <c r="AH48" s="2" t="str">
        <f t="shared" ca="1" si="56"/>
        <v/>
      </c>
      <c r="AI48" s="2" t="str">
        <f t="shared" ca="1" si="56"/>
        <v/>
      </c>
      <c r="AJ48" s="2" t="str">
        <f t="shared" ca="1" si="56"/>
        <v/>
      </c>
      <c r="AK48" s="22">
        <f t="shared" ca="1" si="29"/>
        <v>0</v>
      </c>
      <c r="AL48" s="2" t="str">
        <f t="shared" ca="1" si="57"/>
        <v/>
      </c>
      <c r="AM48" s="2" t="str">
        <f t="shared" ca="1" si="57"/>
        <v/>
      </c>
      <c r="AN48" s="2" t="str">
        <f t="shared" ca="1" si="57"/>
        <v/>
      </c>
      <c r="AO48" s="2" t="str">
        <f t="shared" ca="1" si="57"/>
        <v/>
      </c>
      <c r="AP48" s="2" t="str">
        <f t="shared" ca="1" si="57"/>
        <v/>
      </c>
      <c r="AQ48" s="2" t="str">
        <f t="shared" ca="1" si="57"/>
        <v/>
      </c>
      <c r="AR48" s="2" t="str">
        <f t="shared" ca="1" si="57"/>
        <v/>
      </c>
      <c r="AS48" s="2" t="str">
        <f t="shared" ca="1" si="57"/>
        <v/>
      </c>
      <c r="AT48" s="22">
        <f t="shared" ca="1" si="30"/>
        <v>0</v>
      </c>
      <c r="AU48" s="2" t="str">
        <f t="shared" ca="1" si="3"/>
        <v/>
      </c>
      <c r="AV48" s="2" t="str">
        <f t="shared" ca="1" si="3"/>
        <v/>
      </c>
      <c r="AW48" s="22">
        <f t="shared" ca="1" si="31"/>
        <v>0</v>
      </c>
      <c r="AX48" s="2" t="str">
        <f t="shared" ca="1" si="4"/>
        <v/>
      </c>
      <c r="AY48" s="2" t="str">
        <f t="shared" ca="1" si="4"/>
        <v/>
      </c>
      <c r="AZ48" s="22">
        <f t="shared" ca="1" si="5"/>
        <v>0</v>
      </c>
      <c r="BA48" s="2" t="str">
        <f t="shared" ca="1" si="6"/>
        <v/>
      </c>
      <c r="BB48" s="22">
        <f t="shared" ca="1" si="32"/>
        <v>0</v>
      </c>
      <c r="BC48" s="2" t="str">
        <f t="shared" ca="1" si="7"/>
        <v/>
      </c>
      <c r="BD48" s="2" t="str">
        <f t="shared" ca="1" si="7"/>
        <v/>
      </c>
      <c r="BE48" s="22">
        <f t="shared" ca="1" si="33"/>
        <v>0</v>
      </c>
      <c r="BF48" s="2" t="str">
        <f t="shared" ca="1" si="34"/>
        <v/>
      </c>
      <c r="BG48" s="2" t="str">
        <f t="shared" ca="1" si="34"/>
        <v/>
      </c>
      <c r="BH48" s="2" t="str">
        <f t="shared" ca="1" si="34"/>
        <v/>
      </c>
      <c r="BI48" s="2" t="str">
        <f t="shared" ca="1" si="34"/>
        <v/>
      </c>
      <c r="BJ48" s="22">
        <f t="shared" ca="1" si="35"/>
        <v>0</v>
      </c>
      <c r="BK48" s="2" t="str">
        <f t="shared" ca="1" si="34"/>
        <v/>
      </c>
      <c r="BL48" s="2" t="str">
        <f t="shared" ca="1" si="34"/>
        <v/>
      </c>
      <c r="BM48" s="2" t="str">
        <f t="shared" ca="1" si="34"/>
        <v/>
      </c>
      <c r="BN48" s="2" t="str">
        <f t="shared" ca="1" si="34"/>
        <v/>
      </c>
      <c r="BO48" s="2" t="str">
        <f t="shared" ca="1" si="34"/>
        <v/>
      </c>
      <c r="BP48" s="2" t="str">
        <f t="shared" ca="1" si="34"/>
        <v/>
      </c>
      <c r="BQ48" s="2" t="str">
        <f t="shared" ca="1" si="34"/>
        <v/>
      </c>
      <c r="BR48" s="2" t="str">
        <f t="shared" ca="1" si="34"/>
        <v/>
      </c>
      <c r="BS48" s="2" t="str">
        <f t="shared" ca="1" si="34"/>
        <v/>
      </c>
      <c r="BT48" s="2" t="str">
        <f t="shared" ca="1" si="34"/>
        <v/>
      </c>
      <c r="BU48" s="2" t="str">
        <f t="shared" ca="1" si="34"/>
        <v/>
      </c>
      <c r="BV48" s="2" t="str">
        <f t="shared" ca="1" si="58"/>
        <v/>
      </c>
      <c r="BW48" s="22">
        <f t="shared" ca="1" si="36"/>
        <v>0</v>
      </c>
      <c r="BX48" s="2" t="str" cm="1">
        <f t="array" aca="1" ref="BX48" ca="1">INDIRECT("'"&amp;$S48&amp;"'!$P$90")</f>
        <v/>
      </c>
      <c r="BY48" s="2" t="str" cm="1">
        <f t="array" aca="1" ref="BY48" ca="1">INDIRECT("'"&amp;$S48&amp;"'!$P$91")</f>
        <v/>
      </c>
      <c r="BZ48" s="2" t="str" cm="1">
        <f t="array" aca="1" ref="BZ48" ca="1">INDIRECT("'"&amp;$S48&amp;"'!$P$92")</f>
        <v/>
      </c>
      <c r="CA48" s="2" t="str" cm="1">
        <f t="array" aca="1" ref="CA48" ca="1">INDIRECT("'"&amp;$S48&amp;"'!$P$93")</f>
        <v/>
      </c>
      <c r="CB48" s="2" t="str" cm="1">
        <f t="array" aca="1" ref="CB48" ca="1">INDIRECT("'"&amp;$S48&amp;"'!$P$94")</f>
        <v/>
      </c>
      <c r="CC48" s="2" t="str" cm="1">
        <f t="array" aca="1" ref="CC48" ca="1">INDIRECT("'"&amp;$S48&amp;"'!$P$95")</f>
        <v/>
      </c>
      <c r="CD48" s="2" t="str" cm="1">
        <f t="array" aca="1" ref="CD48" ca="1">INDIRECT("'"&amp;$S48&amp;"'!$P$96")</f>
        <v/>
      </c>
      <c r="CE48" s="2" t="str" cm="1">
        <f t="array" aca="1" ref="CE48" ca="1">INDIRECT("'"&amp;$S48&amp;"'!$P$97")</f>
        <v/>
      </c>
      <c r="CF48" s="2" t="str" cm="1">
        <f t="array" aca="1" ref="CF48" ca="1">INDIRECT("'"&amp;$S48&amp;"'!$P$98")</f>
        <v/>
      </c>
      <c r="CG48" s="2" t="str" cm="1">
        <f t="array" aca="1" ref="CG48" ca="1">INDIRECT("'"&amp;$S48&amp;"'!$P$99")</f>
        <v/>
      </c>
      <c r="CH48" s="2" t="str" cm="1">
        <f t="array" aca="1" ref="CH48" ca="1">INDIRECT("'"&amp;$S48&amp;"'!$P$100")</f>
        <v/>
      </c>
      <c r="CI48" s="2" t="str" cm="1">
        <f t="array" aca="1" ref="CI48" ca="1">INDIRECT("'"&amp;$S48&amp;"'!$P$101")</f>
        <v/>
      </c>
      <c r="CJ48" s="22">
        <f t="shared" ca="1" si="37"/>
        <v>0</v>
      </c>
      <c r="CK48" s="2" t="str">
        <f t="shared" ca="1" si="9"/>
        <v/>
      </c>
      <c r="CL48" s="2" t="str">
        <f t="shared" ca="1" si="9"/>
        <v/>
      </c>
      <c r="CM48" s="2" t="str">
        <f t="shared" ca="1" si="9"/>
        <v/>
      </c>
      <c r="CN48" s="22">
        <f t="shared" ca="1" si="38"/>
        <v>0</v>
      </c>
      <c r="CO48" s="2" t="str">
        <f t="shared" ca="1" si="10"/>
        <v/>
      </c>
      <c r="CP48" s="2" t="str">
        <f t="shared" ca="1" si="10"/>
        <v/>
      </c>
      <c r="CQ48" s="2" t="str">
        <f t="shared" ca="1" si="10"/>
        <v/>
      </c>
      <c r="CR48" s="22">
        <f t="shared" ca="1" si="39"/>
        <v>0</v>
      </c>
      <c r="CS48" s="2" t="str">
        <f t="shared" ca="1" si="11"/>
        <v/>
      </c>
      <c r="CT48" s="2" t="str">
        <f t="shared" ca="1" si="11"/>
        <v/>
      </c>
      <c r="CU48" s="22">
        <f t="shared" ca="1" si="40"/>
        <v>0</v>
      </c>
      <c r="CV48" s="2" t="str">
        <f t="shared" ca="1" si="12"/>
        <v/>
      </c>
      <c r="CW48" s="2" t="str">
        <f t="shared" ca="1" si="12"/>
        <v/>
      </c>
      <c r="CX48" s="22">
        <f t="shared" ca="1" si="41"/>
        <v>0</v>
      </c>
      <c r="CY48" s="2" t="str">
        <f t="shared" ca="1" si="59"/>
        <v/>
      </c>
      <c r="CZ48" s="2" t="str">
        <f t="shared" ca="1" si="59"/>
        <v/>
      </c>
      <c r="DA48" s="2" t="str">
        <f t="shared" ca="1" si="59"/>
        <v/>
      </c>
      <c r="DB48" s="2" t="str">
        <f t="shared" ca="1" si="59"/>
        <v/>
      </c>
      <c r="DC48" s="2" t="str">
        <f t="shared" ca="1" si="59"/>
        <v/>
      </c>
      <c r="DD48" s="2" t="str">
        <f t="shared" ca="1" si="59"/>
        <v/>
      </c>
      <c r="DE48" s="2" t="str">
        <f t="shared" ca="1" si="59"/>
        <v/>
      </c>
      <c r="DF48" s="2" t="str">
        <f t="shared" ca="1" si="59"/>
        <v/>
      </c>
      <c r="DG48" s="2" t="str">
        <f t="shared" ca="1" si="59"/>
        <v/>
      </c>
      <c r="DH48" s="2" t="str">
        <f t="shared" ca="1" si="59"/>
        <v/>
      </c>
      <c r="DI48" s="2" t="str">
        <f t="shared" ca="1" si="60"/>
        <v/>
      </c>
      <c r="DJ48" s="2" t="str">
        <f t="shared" ca="1" si="60"/>
        <v/>
      </c>
      <c r="DK48" s="2" t="str">
        <f t="shared" ca="1" si="60"/>
        <v/>
      </c>
      <c r="DL48" s="2" t="str">
        <f t="shared" ca="1" si="60"/>
        <v/>
      </c>
      <c r="DM48" s="2" t="str">
        <f t="shared" ca="1" si="60"/>
        <v/>
      </c>
      <c r="DN48" s="2" t="str">
        <f t="shared" ca="1" si="60"/>
        <v/>
      </c>
      <c r="DO48" s="2" t="str">
        <f t="shared" ca="1" si="60"/>
        <v/>
      </c>
      <c r="DP48" s="2" t="str">
        <f t="shared" ca="1" si="60"/>
        <v/>
      </c>
      <c r="DQ48" s="2" t="str">
        <f t="shared" ca="1" si="60"/>
        <v/>
      </c>
      <c r="DR48" s="2" t="str">
        <f t="shared" ca="1" si="60"/>
        <v/>
      </c>
      <c r="DS48" s="2" t="str">
        <f t="shared" ca="1" si="61"/>
        <v/>
      </c>
      <c r="DT48" s="2" t="str">
        <f t="shared" ca="1" si="61"/>
        <v/>
      </c>
      <c r="DU48" s="2" t="str">
        <f t="shared" ca="1" si="61"/>
        <v/>
      </c>
      <c r="DV48" s="2" t="str">
        <f t="shared" ca="1" si="61"/>
        <v/>
      </c>
      <c r="DW48" s="2" t="str">
        <f t="shared" ca="1" si="61"/>
        <v/>
      </c>
      <c r="DX48" s="2" t="str">
        <f t="shared" ca="1" si="61"/>
        <v/>
      </c>
      <c r="DY48" s="2" t="str">
        <f t="shared" ca="1" si="61"/>
        <v/>
      </c>
      <c r="DZ48" s="2" t="str">
        <f t="shared" ca="1" si="61"/>
        <v/>
      </c>
      <c r="EA48" s="2" t="str">
        <f t="shared" ca="1" si="61"/>
        <v/>
      </c>
      <c r="EB48" s="2" t="str">
        <f t="shared" ca="1" si="61"/>
        <v/>
      </c>
      <c r="EC48" s="2" t="str">
        <f t="shared" ca="1" si="62"/>
        <v/>
      </c>
      <c r="ED48" s="2" t="str">
        <f t="shared" ca="1" si="62"/>
        <v/>
      </c>
      <c r="EE48" s="2" t="str">
        <f t="shared" ca="1" si="62"/>
        <v/>
      </c>
      <c r="EF48" s="2" t="str">
        <f t="shared" ca="1" si="62"/>
        <v/>
      </c>
      <c r="EG48" s="2" t="str">
        <f t="shared" ca="1" si="62"/>
        <v/>
      </c>
      <c r="EH48" s="2" t="str">
        <f t="shared" ca="1" si="62"/>
        <v/>
      </c>
      <c r="EI48" s="2" t="str">
        <f t="shared" ca="1" si="62"/>
        <v/>
      </c>
      <c r="EJ48" s="2" t="str">
        <f t="shared" ca="1" si="62"/>
        <v/>
      </c>
      <c r="EK48" s="2" t="str">
        <f t="shared" ca="1" si="62"/>
        <v/>
      </c>
      <c r="EL48" s="2" t="str">
        <f t="shared" ca="1" si="62"/>
        <v/>
      </c>
      <c r="EM48" s="2" t="str">
        <f t="shared" ca="1" si="62"/>
        <v/>
      </c>
      <c r="EN48" s="2" t="str">
        <f t="shared" ca="1" si="62"/>
        <v/>
      </c>
      <c r="EO48" s="2" t="str">
        <f t="shared" ca="1" si="62"/>
        <v/>
      </c>
      <c r="EP48" s="2">
        <f t="shared" ca="1" si="17"/>
        <v>0</v>
      </c>
      <c r="EQ48" s="2">
        <f t="shared" ca="1" si="18"/>
        <v>0</v>
      </c>
      <c r="ER48" s="2">
        <f t="shared" ca="1" si="19"/>
        <v>0</v>
      </c>
      <c r="ES48" s="2">
        <f t="shared" ca="1" si="20"/>
        <v>0</v>
      </c>
      <c r="ET48" s="2">
        <f t="shared" ca="1" si="21"/>
        <v>0</v>
      </c>
      <c r="EU48" s="2">
        <f t="shared" ca="1" si="22"/>
        <v>0</v>
      </c>
      <c r="EV48" s="2">
        <f t="shared" ca="1" si="23"/>
        <v>0</v>
      </c>
      <c r="EW48" s="2">
        <f t="shared" ca="1" si="42"/>
        <v>0</v>
      </c>
      <c r="EX48" s="2">
        <f t="shared" ca="1" si="43"/>
        <v>0</v>
      </c>
      <c r="EY48" s="2">
        <f t="shared" ca="1" si="44"/>
        <v>0</v>
      </c>
      <c r="EZ48" s="2">
        <f t="shared" ca="1" si="45"/>
        <v>0</v>
      </c>
      <c r="FA48" s="2">
        <f t="shared" ca="1" si="46"/>
        <v>0</v>
      </c>
      <c r="FB48" s="2">
        <f t="shared" ca="1" si="47"/>
        <v>0</v>
      </c>
      <c r="FC48" s="2">
        <f t="shared" ca="1" si="48"/>
        <v>0</v>
      </c>
      <c r="FD48" s="2">
        <f t="shared" ca="1" si="49"/>
        <v>0</v>
      </c>
      <c r="FE48">
        <f t="shared" ca="1" si="50"/>
        <v>0</v>
      </c>
      <c r="FF48">
        <f t="shared" ca="1" si="51"/>
        <v>0</v>
      </c>
      <c r="FG48">
        <f t="shared" ca="1" si="52"/>
        <v>0</v>
      </c>
      <c r="FH48" s="21">
        <f t="shared" ca="1" si="53"/>
        <v>0</v>
      </c>
      <c r="FI48" t="str">
        <f t="shared" ca="1" si="54"/>
        <v>No</v>
      </c>
    </row>
    <row r="49" spans="1:165" ht="15" x14ac:dyDescent="0.2">
      <c r="A49" s="62">
        <v>1</v>
      </c>
      <c r="B49" s="2">
        <f ca="1"/>
        <v>0</v>
      </c>
      <c r="C49" s="2">
        <f ca="1"/>
        <v>0</v>
      </c>
      <c r="D49" s="2">
        <f ca="1"/>
        <v>0</v>
      </c>
      <c r="E49" s="2">
        <f ca="1"/>
        <v>0</v>
      </c>
      <c r="F49" s="2">
        <f ca="1"/>
        <v>0</v>
      </c>
      <c r="G49" s="2">
        <f ca="1"/>
        <v>0</v>
      </c>
      <c r="H49" s="2">
        <f ca="1"/>
        <v>0</v>
      </c>
      <c r="I49" s="2">
        <f ca="1"/>
        <v>0</v>
      </c>
      <c r="J49" s="2">
        <f ca="1"/>
        <v>0</v>
      </c>
      <c r="K49" s="2">
        <f ca="1"/>
        <v>0</v>
      </c>
      <c r="L49" s="2" cm="1">
        <f t="array" aca="1" ref="L49" ca="1">IF(B49=0,0,INDIRECT("MRN_"&amp;A49))</f>
        <v>0</v>
      </c>
      <c r="M49" s="2">
        <f t="shared" ca="1" si="24"/>
        <v>0</v>
      </c>
      <c r="N49" s="2" t="str">
        <f t="shared" ca="1" si="25"/>
        <v>No</v>
      </c>
      <c r="O49" s="2" t="str">
        <f t="shared" ca="1" si="26"/>
        <v>No</v>
      </c>
      <c r="P49" s="2" t="str" cm="1">
        <f t="array" aca="1" ref="P49" ca="1">IF(OR(INDIRECT("MRN_"&amp;A49)="N/A",B49=0),"No","Yes")</f>
        <v>No</v>
      </c>
      <c r="S49" s="2" t="s">
        <v>28</v>
      </c>
      <c r="T49" s="2" t="str">
        <f>IF(MRN_14="N/A","No","Yes")</f>
        <v>No</v>
      </c>
      <c r="U49" s="22">
        <f t="shared" ca="1" si="27"/>
        <v>0</v>
      </c>
      <c r="V49" s="2" t="str">
        <f t="shared" ca="1" si="55"/>
        <v/>
      </c>
      <c r="W49" s="2" t="str">
        <f t="shared" ca="1" si="55"/>
        <v/>
      </c>
      <c r="X49" s="2" t="str">
        <f t="shared" ca="1" si="55"/>
        <v/>
      </c>
      <c r="Y49" s="2" t="str">
        <f t="shared" ca="1" si="55"/>
        <v/>
      </c>
      <c r="Z49" s="2" t="str">
        <f t="shared" ca="1" si="55"/>
        <v/>
      </c>
      <c r="AA49" s="2" t="str">
        <f t="shared" ca="1" si="55"/>
        <v/>
      </c>
      <c r="AB49" s="22">
        <f t="shared" ca="1" si="28"/>
        <v>0</v>
      </c>
      <c r="AC49" s="2" t="str">
        <f t="shared" ca="1" si="56"/>
        <v/>
      </c>
      <c r="AD49" s="2" t="str">
        <f t="shared" ca="1" si="56"/>
        <v/>
      </c>
      <c r="AE49" s="2" t="str">
        <f t="shared" ca="1" si="56"/>
        <v/>
      </c>
      <c r="AF49" s="2" t="str">
        <f t="shared" ca="1" si="56"/>
        <v/>
      </c>
      <c r="AG49" s="2" t="str">
        <f t="shared" ca="1" si="56"/>
        <v/>
      </c>
      <c r="AH49" s="2" t="str">
        <f t="shared" ca="1" si="56"/>
        <v/>
      </c>
      <c r="AI49" s="2" t="str">
        <f t="shared" ca="1" si="56"/>
        <v/>
      </c>
      <c r="AJ49" s="2" t="str">
        <f t="shared" ca="1" si="56"/>
        <v/>
      </c>
      <c r="AK49" s="22">
        <f t="shared" ca="1" si="29"/>
        <v>0</v>
      </c>
      <c r="AL49" s="2" t="str">
        <f t="shared" ca="1" si="57"/>
        <v/>
      </c>
      <c r="AM49" s="2" t="str">
        <f t="shared" ca="1" si="57"/>
        <v/>
      </c>
      <c r="AN49" s="2" t="str">
        <f t="shared" ca="1" si="57"/>
        <v/>
      </c>
      <c r="AO49" s="2" t="str">
        <f t="shared" ca="1" si="57"/>
        <v/>
      </c>
      <c r="AP49" s="2" t="str">
        <f t="shared" ca="1" si="57"/>
        <v/>
      </c>
      <c r="AQ49" s="2" t="str">
        <f t="shared" ca="1" si="57"/>
        <v/>
      </c>
      <c r="AR49" s="2" t="str">
        <f t="shared" ca="1" si="57"/>
        <v/>
      </c>
      <c r="AS49" s="2" t="str">
        <f t="shared" ca="1" si="57"/>
        <v/>
      </c>
      <c r="AT49" s="22">
        <f t="shared" ca="1" si="30"/>
        <v>0</v>
      </c>
      <c r="AU49" s="2" t="str">
        <f t="shared" ca="1" si="3"/>
        <v/>
      </c>
      <c r="AV49" s="2" t="str">
        <f t="shared" ca="1" si="3"/>
        <v/>
      </c>
      <c r="AW49" s="22">
        <f t="shared" ca="1" si="31"/>
        <v>0</v>
      </c>
      <c r="AX49" s="2" t="str">
        <f t="shared" ca="1" si="4"/>
        <v/>
      </c>
      <c r="AY49" s="2" t="str">
        <f t="shared" ca="1" si="4"/>
        <v/>
      </c>
      <c r="AZ49" s="22">
        <f t="shared" ca="1" si="5"/>
        <v>0</v>
      </c>
      <c r="BA49" s="2" t="str">
        <f t="shared" ca="1" si="6"/>
        <v/>
      </c>
      <c r="BB49" s="22">
        <f t="shared" ca="1" si="32"/>
        <v>0</v>
      </c>
      <c r="BC49" s="2" t="str">
        <f t="shared" ca="1" si="7"/>
        <v/>
      </c>
      <c r="BD49" s="2" t="str">
        <f t="shared" ca="1" si="7"/>
        <v/>
      </c>
      <c r="BE49" s="22">
        <f t="shared" ca="1" si="33"/>
        <v>0</v>
      </c>
      <c r="BF49" s="2" t="str">
        <f t="shared" ca="1" si="34"/>
        <v/>
      </c>
      <c r="BG49" s="2" t="str">
        <f t="shared" ca="1" si="34"/>
        <v/>
      </c>
      <c r="BH49" s="2" t="str">
        <f t="shared" ca="1" si="34"/>
        <v/>
      </c>
      <c r="BI49" s="2" t="str">
        <f t="shared" ca="1" si="34"/>
        <v/>
      </c>
      <c r="BJ49" s="22">
        <f t="shared" ca="1" si="35"/>
        <v>0</v>
      </c>
      <c r="BK49" s="2" t="str">
        <f t="shared" ca="1" si="34"/>
        <v/>
      </c>
      <c r="BL49" s="2" t="str">
        <f t="shared" ca="1" si="34"/>
        <v/>
      </c>
      <c r="BM49" s="2" t="str">
        <f t="shared" ca="1" si="34"/>
        <v/>
      </c>
      <c r="BN49" s="2" t="str">
        <f t="shared" ca="1" si="34"/>
        <v/>
      </c>
      <c r="BO49" s="2" t="str">
        <f t="shared" ca="1" si="34"/>
        <v/>
      </c>
      <c r="BP49" s="2" t="str">
        <f t="shared" ca="1" si="34"/>
        <v/>
      </c>
      <c r="BQ49" s="2" t="str">
        <f t="shared" ca="1" si="34"/>
        <v/>
      </c>
      <c r="BR49" s="2" t="str">
        <f t="shared" ca="1" si="34"/>
        <v/>
      </c>
      <c r="BS49" s="2" t="str">
        <f t="shared" ca="1" si="34"/>
        <v/>
      </c>
      <c r="BT49" s="2" t="str">
        <f t="shared" ca="1" si="34"/>
        <v/>
      </c>
      <c r="BU49" s="2" t="str">
        <f t="shared" ca="1" si="34"/>
        <v/>
      </c>
      <c r="BV49" s="2" t="str">
        <f t="shared" ca="1" si="58"/>
        <v/>
      </c>
      <c r="BW49" s="22">
        <f t="shared" ca="1" si="36"/>
        <v>0</v>
      </c>
      <c r="BX49" s="2" t="str" cm="1">
        <f t="array" aca="1" ref="BX49" ca="1">INDIRECT("'"&amp;$S49&amp;"'!$P$90")</f>
        <v/>
      </c>
      <c r="BY49" s="2" t="str" cm="1">
        <f t="array" aca="1" ref="BY49" ca="1">INDIRECT("'"&amp;$S49&amp;"'!$P$91")</f>
        <v/>
      </c>
      <c r="BZ49" s="2" t="str" cm="1">
        <f t="array" aca="1" ref="BZ49" ca="1">INDIRECT("'"&amp;$S49&amp;"'!$P$92")</f>
        <v/>
      </c>
      <c r="CA49" s="2" t="str" cm="1">
        <f t="array" aca="1" ref="CA49" ca="1">INDIRECT("'"&amp;$S49&amp;"'!$P$93")</f>
        <v/>
      </c>
      <c r="CB49" s="2" t="str" cm="1">
        <f t="array" aca="1" ref="CB49" ca="1">INDIRECT("'"&amp;$S49&amp;"'!$P$94")</f>
        <v/>
      </c>
      <c r="CC49" s="2" t="str" cm="1">
        <f t="array" aca="1" ref="CC49" ca="1">INDIRECT("'"&amp;$S49&amp;"'!$P$95")</f>
        <v/>
      </c>
      <c r="CD49" s="2" t="str" cm="1">
        <f t="array" aca="1" ref="CD49" ca="1">INDIRECT("'"&amp;$S49&amp;"'!$P$96")</f>
        <v/>
      </c>
      <c r="CE49" s="2" t="str" cm="1">
        <f t="array" aca="1" ref="CE49" ca="1">INDIRECT("'"&amp;$S49&amp;"'!$P$97")</f>
        <v/>
      </c>
      <c r="CF49" s="2" t="str" cm="1">
        <f t="array" aca="1" ref="CF49" ca="1">INDIRECT("'"&amp;$S49&amp;"'!$P$98")</f>
        <v/>
      </c>
      <c r="CG49" s="2" t="str" cm="1">
        <f t="array" aca="1" ref="CG49" ca="1">INDIRECT("'"&amp;$S49&amp;"'!$P$99")</f>
        <v/>
      </c>
      <c r="CH49" s="2" t="str" cm="1">
        <f t="array" aca="1" ref="CH49" ca="1">INDIRECT("'"&amp;$S49&amp;"'!$P$100")</f>
        <v/>
      </c>
      <c r="CI49" s="2" t="str" cm="1">
        <f t="array" aca="1" ref="CI49" ca="1">INDIRECT("'"&amp;$S49&amp;"'!$P$101")</f>
        <v/>
      </c>
      <c r="CJ49" s="22">
        <f t="shared" ca="1" si="37"/>
        <v>0</v>
      </c>
      <c r="CK49" s="2" t="str">
        <f t="shared" ca="1" si="9"/>
        <v/>
      </c>
      <c r="CL49" s="2" t="str">
        <f t="shared" ca="1" si="9"/>
        <v/>
      </c>
      <c r="CM49" s="2" t="str">
        <f t="shared" ca="1" si="9"/>
        <v/>
      </c>
      <c r="CN49" s="22">
        <f t="shared" ca="1" si="38"/>
        <v>0</v>
      </c>
      <c r="CO49" s="2" t="str">
        <f t="shared" ca="1" si="10"/>
        <v/>
      </c>
      <c r="CP49" s="2" t="str">
        <f t="shared" ca="1" si="10"/>
        <v/>
      </c>
      <c r="CQ49" s="2" t="str">
        <f t="shared" ca="1" si="10"/>
        <v/>
      </c>
      <c r="CR49" s="22">
        <f t="shared" ca="1" si="39"/>
        <v>0</v>
      </c>
      <c r="CS49" s="2" t="str">
        <f t="shared" ca="1" si="11"/>
        <v/>
      </c>
      <c r="CT49" s="2" t="str">
        <f t="shared" ca="1" si="11"/>
        <v/>
      </c>
      <c r="CU49" s="22">
        <f t="shared" ca="1" si="40"/>
        <v>0</v>
      </c>
      <c r="CV49" s="2" t="str">
        <f t="shared" ca="1" si="12"/>
        <v/>
      </c>
      <c r="CW49" s="2" t="str">
        <f t="shared" ca="1" si="12"/>
        <v/>
      </c>
      <c r="CX49" s="22">
        <f t="shared" ca="1" si="41"/>
        <v>0</v>
      </c>
      <c r="CY49" s="2" t="str">
        <f t="shared" ca="1" si="59"/>
        <v/>
      </c>
      <c r="CZ49" s="2" t="str">
        <f t="shared" ca="1" si="59"/>
        <v/>
      </c>
      <c r="DA49" s="2" t="str">
        <f t="shared" ca="1" si="59"/>
        <v/>
      </c>
      <c r="DB49" s="2" t="str">
        <f t="shared" ca="1" si="59"/>
        <v/>
      </c>
      <c r="DC49" s="2" t="str">
        <f t="shared" ca="1" si="59"/>
        <v/>
      </c>
      <c r="DD49" s="2" t="str">
        <f t="shared" ca="1" si="59"/>
        <v/>
      </c>
      <c r="DE49" s="2" t="str">
        <f t="shared" ca="1" si="59"/>
        <v/>
      </c>
      <c r="DF49" s="2" t="str">
        <f t="shared" ca="1" si="59"/>
        <v/>
      </c>
      <c r="DG49" s="2" t="str">
        <f t="shared" ca="1" si="59"/>
        <v/>
      </c>
      <c r="DH49" s="2" t="str">
        <f t="shared" ca="1" si="59"/>
        <v/>
      </c>
      <c r="DI49" s="2" t="str">
        <f t="shared" ca="1" si="60"/>
        <v/>
      </c>
      <c r="DJ49" s="2" t="str">
        <f t="shared" ca="1" si="60"/>
        <v/>
      </c>
      <c r="DK49" s="2" t="str">
        <f t="shared" ca="1" si="60"/>
        <v/>
      </c>
      <c r="DL49" s="2" t="str">
        <f t="shared" ca="1" si="60"/>
        <v/>
      </c>
      <c r="DM49" s="2" t="str">
        <f t="shared" ca="1" si="60"/>
        <v/>
      </c>
      <c r="DN49" s="2" t="str">
        <f t="shared" ca="1" si="60"/>
        <v/>
      </c>
      <c r="DO49" s="2" t="str">
        <f t="shared" ca="1" si="60"/>
        <v/>
      </c>
      <c r="DP49" s="2" t="str">
        <f t="shared" ca="1" si="60"/>
        <v/>
      </c>
      <c r="DQ49" s="2" t="str">
        <f t="shared" ca="1" si="60"/>
        <v/>
      </c>
      <c r="DR49" s="2" t="str">
        <f t="shared" ca="1" si="60"/>
        <v/>
      </c>
      <c r="DS49" s="2" t="str">
        <f t="shared" ca="1" si="61"/>
        <v/>
      </c>
      <c r="DT49" s="2" t="str">
        <f t="shared" ca="1" si="61"/>
        <v/>
      </c>
      <c r="DU49" s="2" t="str">
        <f t="shared" ca="1" si="61"/>
        <v/>
      </c>
      <c r="DV49" s="2" t="str">
        <f t="shared" ca="1" si="61"/>
        <v/>
      </c>
      <c r="DW49" s="2" t="str">
        <f t="shared" ca="1" si="61"/>
        <v/>
      </c>
      <c r="DX49" s="2" t="str">
        <f t="shared" ca="1" si="61"/>
        <v/>
      </c>
      <c r="DY49" s="2" t="str">
        <f t="shared" ca="1" si="61"/>
        <v/>
      </c>
      <c r="DZ49" s="2" t="str">
        <f t="shared" ca="1" si="61"/>
        <v/>
      </c>
      <c r="EA49" s="2" t="str">
        <f t="shared" ca="1" si="61"/>
        <v/>
      </c>
      <c r="EB49" s="2" t="str">
        <f t="shared" ca="1" si="61"/>
        <v/>
      </c>
      <c r="EC49" s="2" t="str">
        <f t="shared" ca="1" si="62"/>
        <v/>
      </c>
      <c r="ED49" s="2" t="str">
        <f t="shared" ca="1" si="62"/>
        <v/>
      </c>
      <c r="EE49" s="2" t="str">
        <f t="shared" ca="1" si="62"/>
        <v/>
      </c>
      <c r="EF49" s="2" t="str">
        <f t="shared" ca="1" si="62"/>
        <v/>
      </c>
      <c r="EG49" s="2" t="str">
        <f t="shared" ca="1" si="62"/>
        <v/>
      </c>
      <c r="EH49" s="2" t="str">
        <f t="shared" ca="1" si="62"/>
        <v/>
      </c>
      <c r="EI49" s="2" t="str">
        <f t="shared" ca="1" si="62"/>
        <v/>
      </c>
      <c r="EJ49" s="2" t="str">
        <f t="shared" ca="1" si="62"/>
        <v/>
      </c>
      <c r="EK49" s="2" t="str">
        <f t="shared" ca="1" si="62"/>
        <v/>
      </c>
      <c r="EL49" s="2" t="str">
        <f t="shared" ca="1" si="62"/>
        <v/>
      </c>
      <c r="EM49" s="2" t="str">
        <f t="shared" ca="1" si="62"/>
        <v/>
      </c>
      <c r="EN49" s="2" t="str">
        <f t="shared" ca="1" si="62"/>
        <v/>
      </c>
      <c r="EO49" s="2" t="str">
        <f t="shared" ca="1" si="62"/>
        <v/>
      </c>
      <c r="EP49" s="2">
        <f t="shared" ca="1" si="17"/>
        <v>0</v>
      </c>
      <c r="EQ49" s="2">
        <f t="shared" ca="1" si="18"/>
        <v>0</v>
      </c>
      <c r="ER49" s="2">
        <f t="shared" ca="1" si="19"/>
        <v>0</v>
      </c>
      <c r="ES49" s="2">
        <f t="shared" ca="1" si="20"/>
        <v>0</v>
      </c>
      <c r="ET49" s="2">
        <f t="shared" ca="1" si="21"/>
        <v>0</v>
      </c>
      <c r="EU49" s="2">
        <f t="shared" ca="1" si="22"/>
        <v>0</v>
      </c>
      <c r="EV49" s="2">
        <f t="shared" ca="1" si="23"/>
        <v>0</v>
      </c>
      <c r="EW49" s="2">
        <f t="shared" ca="1" si="42"/>
        <v>0</v>
      </c>
      <c r="EX49" s="2">
        <f t="shared" ca="1" si="43"/>
        <v>0</v>
      </c>
      <c r="EY49" s="2">
        <f t="shared" ca="1" si="44"/>
        <v>0</v>
      </c>
      <c r="EZ49" s="2">
        <f t="shared" ca="1" si="45"/>
        <v>0</v>
      </c>
      <c r="FA49" s="2">
        <f t="shared" ca="1" si="46"/>
        <v>0</v>
      </c>
      <c r="FB49" s="2">
        <f t="shared" ca="1" si="47"/>
        <v>0</v>
      </c>
      <c r="FC49" s="2">
        <f t="shared" ca="1" si="48"/>
        <v>0</v>
      </c>
      <c r="FD49" s="2">
        <f t="shared" ca="1" si="49"/>
        <v>0</v>
      </c>
      <c r="FE49">
        <f t="shared" ca="1" si="50"/>
        <v>0</v>
      </c>
      <c r="FF49">
        <f t="shared" ca="1" si="51"/>
        <v>0</v>
      </c>
      <c r="FG49">
        <f t="shared" ca="1" si="52"/>
        <v>0</v>
      </c>
      <c r="FH49" s="21">
        <f t="shared" ca="1" si="53"/>
        <v>0</v>
      </c>
      <c r="FI49" t="str">
        <f t="shared" ca="1" si="54"/>
        <v>No</v>
      </c>
    </row>
    <row r="50" spans="1:165" ht="15" x14ac:dyDescent="0.2">
      <c r="A50" s="62">
        <v>1</v>
      </c>
      <c r="B50" s="2">
        <f ca="1"/>
        <v>0</v>
      </c>
      <c r="C50" s="2">
        <f ca="1"/>
        <v>0</v>
      </c>
      <c r="D50" s="2">
        <f ca="1"/>
        <v>0</v>
      </c>
      <c r="E50" s="2">
        <f ca="1"/>
        <v>0</v>
      </c>
      <c r="F50" s="2">
        <f ca="1"/>
        <v>0</v>
      </c>
      <c r="G50" s="2">
        <f ca="1"/>
        <v>0</v>
      </c>
      <c r="H50" s="2">
        <f ca="1"/>
        <v>0</v>
      </c>
      <c r="I50" s="2">
        <f ca="1"/>
        <v>0</v>
      </c>
      <c r="J50" s="2">
        <f ca="1"/>
        <v>0</v>
      </c>
      <c r="K50" s="2">
        <f ca="1"/>
        <v>0</v>
      </c>
      <c r="L50" s="2" cm="1">
        <f t="array" aca="1" ref="L50" ca="1">IF(B50=0,0,INDIRECT("MRN_"&amp;A50))</f>
        <v>0</v>
      </c>
      <c r="M50" s="2">
        <f t="shared" ca="1" si="24"/>
        <v>0</v>
      </c>
      <c r="N50" s="2" t="str">
        <f t="shared" ca="1" si="25"/>
        <v>No</v>
      </c>
      <c r="O50" s="2" t="str">
        <f t="shared" ca="1" si="26"/>
        <v>No</v>
      </c>
      <c r="P50" s="2" t="str" cm="1">
        <f t="array" aca="1" ref="P50" ca="1">IF(OR(INDIRECT("MRN_"&amp;A50)="N/A",B50=0),"No","Yes")</f>
        <v>No</v>
      </c>
      <c r="S50" s="2" t="s">
        <v>29</v>
      </c>
      <c r="T50" s="2" t="str">
        <f>IF(MRN_15="N/A","No","Yes")</f>
        <v>No</v>
      </c>
      <c r="U50" s="22">
        <f t="shared" ca="1" si="27"/>
        <v>0</v>
      </c>
      <c r="V50" s="2" t="str">
        <f t="shared" ca="1" si="55"/>
        <v/>
      </c>
      <c r="W50" s="2" t="str">
        <f t="shared" ca="1" si="55"/>
        <v/>
      </c>
      <c r="X50" s="2" t="str">
        <f t="shared" ca="1" si="55"/>
        <v/>
      </c>
      <c r="Y50" s="2" t="str">
        <f t="shared" ca="1" si="55"/>
        <v/>
      </c>
      <c r="Z50" s="2" t="str">
        <f t="shared" ca="1" si="55"/>
        <v/>
      </c>
      <c r="AA50" s="2" t="str">
        <f t="shared" ca="1" si="55"/>
        <v/>
      </c>
      <c r="AB50" s="22">
        <f t="shared" ca="1" si="28"/>
        <v>0</v>
      </c>
      <c r="AC50" s="2" t="str">
        <f t="shared" ca="1" si="56"/>
        <v/>
      </c>
      <c r="AD50" s="2" t="str">
        <f t="shared" ca="1" si="56"/>
        <v/>
      </c>
      <c r="AE50" s="2" t="str">
        <f t="shared" ca="1" si="56"/>
        <v/>
      </c>
      <c r="AF50" s="2" t="str">
        <f t="shared" ca="1" si="56"/>
        <v/>
      </c>
      <c r="AG50" s="2" t="str">
        <f t="shared" ca="1" si="56"/>
        <v/>
      </c>
      <c r="AH50" s="2" t="str">
        <f t="shared" ca="1" si="56"/>
        <v/>
      </c>
      <c r="AI50" s="2" t="str">
        <f t="shared" ca="1" si="56"/>
        <v/>
      </c>
      <c r="AJ50" s="2" t="str">
        <f t="shared" ca="1" si="56"/>
        <v/>
      </c>
      <c r="AK50" s="22">
        <f t="shared" ca="1" si="29"/>
        <v>0</v>
      </c>
      <c r="AL50" s="2" t="str">
        <f t="shared" ca="1" si="57"/>
        <v/>
      </c>
      <c r="AM50" s="2" t="str">
        <f t="shared" ca="1" si="57"/>
        <v/>
      </c>
      <c r="AN50" s="2" t="str">
        <f t="shared" ca="1" si="57"/>
        <v/>
      </c>
      <c r="AO50" s="2" t="str">
        <f t="shared" ca="1" si="57"/>
        <v/>
      </c>
      <c r="AP50" s="2" t="str">
        <f t="shared" ca="1" si="57"/>
        <v/>
      </c>
      <c r="AQ50" s="2" t="str">
        <f t="shared" ca="1" si="57"/>
        <v/>
      </c>
      <c r="AR50" s="2" t="str">
        <f t="shared" ca="1" si="57"/>
        <v/>
      </c>
      <c r="AS50" s="2" t="str">
        <f t="shared" ca="1" si="57"/>
        <v/>
      </c>
      <c r="AT50" s="22">
        <f t="shared" ca="1" si="30"/>
        <v>0</v>
      </c>
      <c r="AU50" s="2" t="str">
        <f t="shared" ca="1" si="3"/>
        <v/>
      </c>
      <c r="AV50" s="2" t="str">
        <f t="shared" ca="1" si="3"/>
        <v/>
      </c>
      <c r="AW50" s="22">
        <f t="shared" ca="1" si="31"/>
        <v>0</v>
      </c>
      <c r="AX50" s="2" t="str">
        <f t="shared" ca="1" si="4"/>
        <v/>
      </c>
      <c r="AY50" s="2" t="str">
        <f t="shared" ca="1" si="4"/>
        <v/>
      </c>
      <c r="AZ50" s="22">
        <f t="shared" ca="1" si="5"/>
        <v>0</v>
      </c>
      <c r="BA50" s="2" t="str">
        <f t="shared" ca="1" si="6"/>
        <v/>
      </c>
      <c r="BB50" s="22">
        <f t="shared" ca="1" si="32"/>
        <v>0</v>
      </c>
      <c r="BC50" s="2" t="str">
        <f t="shared" ca="1" si="7"/>
        <v/>
      </c>
      <c r="BD50" s="2" t="str">
        <f t="shared" ca="1" si="7"/>
        <v/>
      </c>
      <c r="BE50" s="22">
        <f t="shared" ca="1" si="33"/>
        <v>0</v>
      </c>
      <c r="BF50" s="2" t="str">
        <f t="shared" ca="1" si="34"/>
        <v/>
      </c>
      <c r="BG50" s="2" t="str">
        <f t="shared" ca="1" si="34"/>
        <v/>
      </c>
      <c r="BH50" s="2" t="str">
        <f t="shared" ca="1" si="34"/>
        <v/>
      </c>
      <c r="BI50" s="2" t="str">
        <f t="shared" ca="1" si="34"/>
        <v/>
      </c>
      <c r="BJ50" s="22">
        <f t="shared" ca="1" si="35"/>
        <v>0</v>
      </c>
      <c r="BK50" s="2" t="str">
        <f t="shared" ca="1" si="34"/>
        <v/>
      </c>
      <c r="BL50" s="2" t="str">
        <f t="shared" ca="1" si="34"/>
        <v/>
      </c>
      <c r="BM50" s="2" t="str">
        <f t="shared" ca="1" si="34"/>
        <v/>
      </c>
      <c r="BN50" s="2" t="str">
        <f t="shared" ca="1" si="34"/>
        <v/>
      </c>
      <c r="BO50" s="2" t="str">
        <f t="shared" ca="1" si="34"/>
        <v/>
      </c>
      <c r="BP50" s="2" t="str">
        <f t="shared" ca="1" si="34"/>
        <v/>
      </c>
      <c r="BQ50" s="2" t="str">
        <f t="shared" ca="1" si="34"/>
        <v/>
      </c>
      <c r="BR50" s="2" t="str">
        <f t="shared" ca="1" si="34"/>
        <v/>
      </c>
      <c r="BS50" s="2" t="str">
        <f t="shared" ca="1" si="34"/>
        <v/>
      </c>
      <c r="BT50" s="2" t="str">
        <f t="shared" ca="1" si="34"/>
        <v/>
      </c>
      <c r="BU50" s="2" t="str">
        <f t="shared" ca="1" si="34"/>
        <v/>
      </c>
      <c r="BV50" s="2" t="str">
        <f t="shared" ca="1" si="58"/>
        <v/>
      </c>
      <c r="BW50" s="22">
        <f t="shared" ca="1" si="36"/>
        <v>0</v>
      </c>
      <c r="BX50" s="2" t="str" cm="1">
        <f t="array" aca="1" ref="BX50" ca="1">INDIRECT("'"&amp;$S50&amp;"'!$P$90")</f>
        <v/>
      </c>
      <c r="BY50" s="2" t="str" cm="1">
        <f t="array" aca="1" ref="BY50" ca="1">INDIRECT("'"&amp;$S50&amp;"'!$P$91")</f>
        <v/>
      </c>
      <c r="BZ50" s="2" t="str" cm="1">
        <f t="array" aca="1" ref="BZ50" ca="1">INDIRECT("'"&amp;$S50&amp;"'!$P$92")</f>
        <v/>
      </c>
      <c r="CA50" s="2" t="str" cm="1">
        <f t="array" aca="1" ref="CA50" ca="1">INDIRECT("'"&amp;$S50&amp;"'!$P$93")</f>
        <v/>
      </c>
      <c r="CB50" s="2" t="str" cm="1">
        <f t="array" aca="1" ref="CB50" ca="1">INDIRECT("'"&amp;$S50&amp;"'!$P$94")</f>
        <v/>
      </c>
      <c r="CC50" s="2" t="str" cm="1">
        <f t="array" aca="1" ref="CC50" ca="1">INDIRECT("'"&amp;$S50&amp;"'!$P$95")</f>
        <v/>
      </c>
      <c r="CD50" s="2" t="str" cm="1">
        <f t="array" aca="1" ref="CD50" ca="1">INDIRECT("'"&amp;$S50&amp;"'!$P$96")</f>
        <v/>
      </c>
      <c r="CE50" s="2" t="str" cm="1">
        <f t="array" aca="1" ref="CE50" ca="1">INDIRECT("'"&amp;$S50&amp;"'!$P$97")</f>
        <v/>
      </c>
      <c r="CF50" s="2" t="str" cm="1">
        <f t="array" aca="1" ref="CF50" ca="1">INDIRECT("'"&amp;$S50&amp;"'!$P$98")</f>
        <v/>
      </c>
      <c r="CG50" s="2" t="str" cm="1">
        <f t="array" aca="1" ref="CG50" ca="1">INDIRECT("'"&amp;$S50&amp;"'!$P$99")</f>
        <v/>
      </c>
      <c r="CH50" s="2" t="str" cm="1">
        <f t="array" aca="1" ref="CH50" ca="1">INDIRECT("'"&amp;$S50&amp;"'!$P$100")</f>
        <v/>
      </c>
      <c r="CI50" s="2" t="str" cm="1">
        <f t="array" aca="1" ref="CI50" ca="1">INDIRECT("'"&amp;$S50&amp;"'!$P$101")</f>
        <v/>
      </c>
      <c r="CJ50" s="22">
        <f t="shared" ca="1" si="37"/>
        <v>0</v>
      </c>
      <c r="CK50" s="2" t="str">
        <f t="shared" ca="1" si="9"/>
        <v/>
      </c>
      <c r="CL50" s="2" t="str">
        <f t="shared" ca="1" si="9"/>
        <v/>
      </c>
      <c r="CM50" s="2" t="str">
        <f t="shared" ca="1" si="9"/>
        <v/>
      </c>
      <c r="CN50" s="22">
        <f t="shared" ca="1" si="38"/>
        <v>0</v>
      </c>
      <c r="CO50" s="2" t="str">
        <f t="shared" ca="1" si="10"/>
        <v/>
      </c>
      <c r="CP50" s="2" t="str">
        <f t="shared" ca="1" si="10"/>
        <v/>
      </c>
      <c r="CQ50" s="2" t="str">
        <f t="shared" ca="1" si="10"/>
        <v/>
      </c>
      <c r="CR50" s="22">
        <f t="shared" ca="1" si="39"/>
        <v>0</v>
      </c>
      <c r="CS50" s="2" t="str">
        <f t="shared" ca="1" si="11"/>
        <v/>
      </c>
      <c r="CT50" s="2" t="str">
        <f t="shared" ca="1" si="11"/>
        <v/>
      </c>
      <c r="CU50" s="22">
        <f t="shared" ca="1" si="40"/>
        <v>0</v>
      </c>
      <c r="CV50" s="2" t="str">
        <f t="shared" ca="1" si="12"/>
        <v/>
      </c>
      <c r="CW50" s="2" t="str">
        <f t="shared" ca="1" si="12"/>
        <v/>
      </c>
      <c r="CX50" s="22">
        <f t="shared" ca="1" si="41"/>
        <v>0</v>
      </c>
      <c r="CY50" s="2" t="str">
        <f t="shared" ca="1" si="59"/>
        <v/>
      </c>
      <c r="CZ50" s="2" t="str">
        <f t="shared" ca="1" si="59"/>
        <v/>
      </c>
      <c r="DA50" s="2" t="str">
        <f t="shared" ca="1" si="59"/>
        <v/>
      </c>
      <c r="DB50" s="2" t="str">
        <f t="shared" ca="1" si="59"/>
        <v/>
      </c>
      <c r="DC50" s="2" t="str">
        <f t="shared" ca="1" si="59"/>
        <v/>
      </c>
      <c r="DD50" s="2" t="str">
        <f t="shared" ca="1" si="59"/>
        <v/>
      </c>
      <c r="DE50" s="2" t="str">
        <f t="shared" ca="1" si="59"/>
        <v/>
      </c>
      <c r="DF50" s="2" t="str">
        <f t="shared" ca="1" si="59"/>
        <v/>
      </c>
      <c r="DG50" s="2" t="str">
        <f t="shared" ca="1" si="59"/>
        <v/>
      </c>
      <c r="DH50" s="2" t="str">
        <f t="shared" ca="1" si="59"/>
        <v/>
      </c>
      <c r="DI50" s="2" t="str">
        <f t="shared" ca="1" si="60"/>
        <v/>
      </c>
      <c r="DJ50" s="2" t="str">
        <f t="shared" ca="1" si="60"/>
        <v/>
      </c>
      <c r="DK50" s="2" t="str">
        <f t="shared" ca="1" si="60"/>
        <v/>
      </c>
      <c r="DL50" s="2" t="str">
        <f t="shared" ca="1" si="60"/>
        <v/>
      </c>
      <c r="DM50" s="2" t="str">
        <f t="shared" ca="1" si="60"/>
        <v/>
      </c>
      <c r="DN50" s="2" t="str">
        <f t="shared" ca="1" si="60"/>
        <v/>
      </c>
      <c r="DO50" s="2" t="str">
        <f t="shared" ca="1" si="60"/>
        <v/>
      </c>
      <c r="DP50" s="2" t="str">
        <f t="shared" ca="1" si="60"/>
        <v/>
      </c>
      <c r="DQ50" s="2" t="str">
        <f t="shared" ca="1" si="60"/>
        <v/>
      </c>
      <c r="DR50" s="2" t="str">
        <f t="shared" ca="1" si="60"/>
        <v/>
      </c>
      <c r="DS50" s="2" t="str">
        <f t="shared" ca="1" si="61"/>
        <v/>
      </c>
      <c r="DT50" s="2" t="str">
        <f t="shared" ca="1" si="61"/>
        <v/>
      </c>
      <c r="DU50" s="2" t="str">
        <f t="shared" ca="1" si="61"/>
        <v/>
      </c>
      <c r="DV50" s="2" t="str">
        <f t="shared" ca="1" si="61"/>
        <v/>
      </c>
      <c r="DW50" s="2" t="str">
        <f t="shared" ca="1" si="61"/>
        <v/>
      </c>
      <c r="DX50" s="2" t="str">
        <f t="shared" ca="1" si="61"/>
        <v/>
      </c>
      <c r="DY50" s="2" t="str">
        <f t="shared" ca="1" si="61"/>
        <v/>
      </c>
      <c r="DZ50" s="2" t="str">
        <f t="shared" ca="1" si="61"/>
        <v/>
      </c>
      <c r="EA50" s="2" t="str">
        <f t="shared" ca="1" si="61"/>
        <v/>
      </c>
      <c r="EB50" s="2" t="str">
        <f t="shared" ca="1" si="61"/>
        <v/>
      </c>
      <c r="EC50" s="2" t="str">
        <f t="shared" ca="1" si="62"/>
        <v/>
      </c>
      <c r="ED50" s="2" t="str">
        <f t="shared" ca="1" si="62"/>
        <v/>
      </c>
      <c r="EE50" s="2" t="str">
        <f t="shared" ca="1" si="62"/>
        <v/>
      </c>
      <c r="EF50" s="2" t="str">
        <f t="shared" ca="1" si="62"/>
        <v/>
      </c>
      <c r="EG50" s="2" t="str">
        <f t="shared" ca="1" si="62"/>
        <v/>
      </c>
      <c r="EH50" s="2" t="str">
        <f t="shared" ca="1" si="62"/>
        <v/>
      </c>
      <c r="EI50" s="2" t="str">
        <f t="shared" ca="1" si="62"/>
        <v/>
      </c>
      <c r="EJ50" s="2" t="str">
        <f t="shared" ca="1" si="62"/>
        <v/>
      </c>
      <c r="EK50" s="2" t="str">
        <f t="shared" ca="1" si="62"/>
        <v/>
      </c>
      <c r="EL50" s="2" t="str">
        <f t="shared" ca="1" si="62"/>
        <v/>
      </c>
      <c r="EM50" s="2" t="str">
        <f t="shared" ca="1" si="62"/>
        <v/>
      </c>
      <c r="EN50" s="2" t="str">
        <f t="shared" ca="1" si="62"/>
        <v/>
      </c>
      <c r="EO50" s="2" t="str">
        <f t="shared" ca="1" si="62"/>
        <v/>
      </c>
      <c r="EP50" s="2">
        <f t="shared" ca="1" si="17"/>
        <v>0</v>
      </c>
      <c r="EQ50" s="2">
        <f t="shared" ca="1" si="18"/>
        <v>0</v>
      </c>
      <c r="ER50" s="2">
        <f t="shared" ca="1" si="19"/>
        <v>0</v>
      </c>
      <c r="ES50" s="2">
        <f t="shared" ca="1" si="20"/>
        <v>0</v>
      </c>
      <c r="ET50" s="2">
        <f t="shared" ca="1" si="21"/>
        <v>0</v>
      </c>
      <c r="EU50" s="2">
        <f t="shared" ca="1" si="22"/>
        <v>0</v>
      </c>
      <c r="EV50" s="2">
        <f t="shared" ca="1" si="23"/>
        <v>0</v>
      </c>
      <c r="EW50" s="2">
        <f t="shared" ca="1" si="42"/>
        <v>0</v>
      </c>
      <c r="EX50" s="2">
        <f t="shared" ca="1" si="43"/>
        <v>0</v>
      </c>
      <c r="EY50" s="2">
        <f t="shared" ca="1" si="44"/>
        <v>0</v>
      </c>
      <c r="EZ50" s="2">
        <f t="shared" ca="1" si="45"/>
        <v>0</v>
      </c>
      <c r="FA50" s="2">
        <f t="shared" ca="1" si="46"/>
        <v>0</v>
      </c>
      <c r="FB50" s="2">
        <f t="shared" ca="1" si="47"/>
        <v>0</v>
      </c>
      <c r="FC50" s="2">
        <f t="shared" ca="1" si="48"/>
        <v>0</v>
      </c>
      <c r="FD50" s="2">
        <f t="shared" ca="1" si="49"/>
        <v>0</v>
      </c>
      <c r="FE50">
        <f t="shared" ca="1" si="50"/>
        <v>0</v>
      </c>
      <c r="FF50">
        <f t="shared" ca="1" si="51"/>
        <v>0</v>
      </c>
      <c r="FG50">
        <f t="shared" ca="1" si="52"/>
        <v>0</v>
      </c>
      <c r="FH50" s="21">
        <f t="shared" ca="1" si="53"/>
        <v>0</v>
      </c>
      <c r="FI50" t="str">
        <f t="shared" ca="1" si="54"/>
        <v>No</v>
      </c>
    </row>
    <row r="51" spans="1:165" ht="15" x14ac:dyDescent="0.2">
      <c r="A51" s="62">
        <v>1</v>
      </c>
      <c r="B51" s="2">
        <f ca="1"/>
        <v>0</v>
      </c>
      <c r="C51" s="2">
        <f ca="1"/>
        <v>0</v>
      </c>
      <c r="D51" s="2">
        <f ca="1"/>
        <v>0</v>
      </c>
      <c r="E51" s="2">
        <f ca="1"/>
        <v>0</v>
      </c>
      <c r="F51" s="2">
        <f ca="1"/>
        <v>0</v>
      </c>
      <c r="G51" s="2">
        <f ca="1"/>
        <v>0</v>
      </c>
      <c r="H51" s="2">
        <f ca="1"/>
        <v>0</v>
      </c>
      <c r="I51" s="2">
        <f ca="1"/>
        <v>0</v>
      </c>
      <c r="J51" s="2">
        <f ca="1"/>
        <v>0</v>
      </c>
      <c r="K51" s="2">
        <f ca="1"/>
        <v>0</v>
      </c>
      <c r="L51" s="2" cm="1">
        <f t="array" aca="1" ref="L51" ca="1">IF(B51=0,0,INDIRECT("MRN_"&amp;A51))</f>
        <v>0</v>
      </c>
      <c r="M51" s="2">
        <f t="shared" ca="1" si="24"/>
        <v>0</v>
      </c>
      <c r="N51" s="2" t="str">
        <f t="shared" ca="1" si="25"/>
        <v>No</v>
      </c>
      <c r="O51" s="2" t="str">
        <f t="shared" ca="1" si="26"/>
        <v>No</v>
      </c>
      <c r="P51" s="2" t="str" cm="1">
        <f t="array" aca="1" ref="P51" ca="1">IF(OR(INDIRECT("MRN_"&amp;A51)="N/A",B51=0),"No","Yes")</f>
        <v>No</v>
      </c>
      <c r="S51" s="2" t="s">
        <v>30</v>
      </c>
      <c r="T51" s="2" t="str">
        <f>IF(MRN_16="N/A","No","Yes")</f>
        <v>No</v>
      </c>
      <c r="U51" s="22">
        <f t="shared" ca="1" si="27"/>
        <v>0</v>
      </c>
      <c r="V51" s="2" t="str">
        <f t="shared" ca="1" si="55"/>
        <v/>
      </c>
      <c r="W51" s="2" t="str">
        <f t="shared" ca="1" si="55"/>
        <v/>
      </c>
      <c r="X51" s="2" t="str">
        <f t="shared" ca="1" si="55"/>
        <v/>
      </c>
      <c r="Y51" s="2" t="str">
        <f t="shared" ca="1" si="55"/>
        <v/>
      </c>
      <c r="Z51" s="2" t="str">
        <f t="shared" ca="1" si="55"/>
        <v/>
      </c>
      <c r="AA51" s="2" t="str">
        <f t="shared" ca="1" si="55"/>
        <v/>
      </c>
      <c r="AB51" s="22">
        <f t="shared" ca="1" si="28"/>
        <v>0</v>
      </c>
      <c r="AC51" s="2" t="str">
        <f t="shared" ca="1" si="56"/>
        <v/>
      </c>
      <c r="AD51" s="2" t="str">
        <f t="shared" ca="1" si="56"/>
        <v/>
      </c>
      <c r="AE51" s="2" t="str">
        <f t="shared" ca="1" si="56"/>
        <v/>
      </c>
      <c r="AF51" s="2" t="str">
        <f t="shared" ca="1" si="56"/>
        <v/>
      </c>
      <c r="AG51" s="2" t="str">
        <f t="shared" ca="1" si="56"/>
        <v/>
      </c>
      <c r="AH51" s="2" t="str">
        <f t="shared" ca="1" si="56"/>
        <v/>
      </c>
      <c r="AI51" s="2" t="str">
        <f t="shared" ca="1" si="56"/>
        <v/>
      </c>
      <c r="AJ51" s="2" t="str">
        <f t="shared" ca="1" si="56"/>
        <v/>
      </c>
      <c r="AK51" s="22">
        <f t="shared" ca="1" si="29"/>
        <v>0</v>
      </c>
      <c r="AL51" s="2" t="str">
        <f t="shared" ca="1" si="57"/>
        <v/>
      </c>
      <c r="AM51" s="2" t="str">
        <f t="shared" ca="1" si="57"/>
        <v/>
      </c>
      <c r="AN51" s="2" t="str">
        <f t="shared" ca="1" si="57"/>
        <v/>
      </c>
      <c r="AO51" s="2" t="str">
        <f t="shared" ca="1" si="57"/>
        <v/>
      </c>
      <c r="AP51" s="2" t="str">
        <f t="shared" ca="1" si="57"/>
        <v/>
      </c>
      <c r="AQ51" s="2" t="str">
        <f t="shared" ca="1" si="57"/>
        <v/>
      </c>
      <c r="AR51" s="2" t="str">
        <f t="shared" ca="1" si="57"/>
        <v/>
      </c>
      <c r="AS51" s="2" t="str">
        <f t="shared" ca="1" si="57"/>
        <v/>
      </c>
      <c r="AT51" s="22">
        <f t="shared" ca="1" si="30"/>
        <v>0</v>
      </c>
      <c r="AU51" s="2" t="str">
        <f t="shared" ca="1" si="3"/>
        <v/>
      </c>
      <c r="AV51" s="2" t="str">
        <f t="shared" ca="1" si="3"/>
        <v/>
      </c>
      <c r="AW51" s="22">
        <f t="shared" ca="1" si="31"/>
        <v>0</v>
      </c>
      <c r="AX51" s="2" t="str">
        <f t="shared" ca="1" si="4"/>
        <v/>
      </c>
      <c r="AY51" s="2" t="str">
        <f t="shared" ca="1" si="4"/>
        <v/>
      </c>
      <c r="AZ51" s="22">
        <f t="shared" ca="1" si="5"/>
        <v>0</v>
      </c>
      <c r="BA51" s="2" t="str">
        <f t="shared" ca="1" si="6"/>
        <v/>
      </c>
      <c r="BB51" s="22">
        <f t="shared" ca="1" si="32"/>
        <v>0</v>
      </c>
      <c r="BC51" s="2" t="str">
        <f t="shared" ca="1" si="7"/>
        <v/>
      </c>
      <c r="BD51" s="2" t="str">
        <f t="shared" ca="1" si="7"/>
        <v/>
      </c>
      <c r="BE51" s="22">
        <f t="shared" ca="1" si="33"/>
        <v>0</v>
      </c>
      <c r="BF51" s="2" t="str">
        <f t="shared" ca="1" si="34"/>
        <v/>
      </c>
      <c r="BG51" s="2" t="str">
        <f t="shared" ca="1" si="34"/>
        <v/>
      </c>
      <c r="BH51" s="2" t="str">
        <f t="shared" ca="1" si="34"/>
        <v/>
      </c>
      <c r="BI51" s="2" t="str">
        <f t="shared" ca="1" si="34"/>
        <v/>
      </c>
      <c r="BJ51" s="22">
        <f t="shared" ca="1" si="35"/>
        <v>0</v>
      </c>
      <c r="BK51" s="2" t="str">
        <f t="shared" ca="1" si="34"/>
        <v/>
      </c>
      <c r="BL51" s="2" t="str">
        <f t="shared" ca="1" si="34"/>
        <v/>
      </c>
      <c r="BM51" s="2" t="str">
        <f t="shared" ca="1" si="34"/>
        <v/>
      </c>
      <c r="BN51" s="2" t="str">
        <f t="shared" ca="1" si="34"/>
        <v/>
      </c>
      <c r="BO51" s="2" t="str">
        <f t="shared" ca="1" si="34"/>
        <v/>
      </c>
      <c r="BP51" s="2" t="str">
        <f t="shared" ca="1" si="34"/>
        <v/>
      </c>
      <c r="BQ51" s="2" t="str">
        <f t="shared" ca="1" si="34"/>
        <v/>
      </c>
      <c r="BR51" s="2" t="str">
        <f t="shared" ca="1" si="34"/>
        <v/>
      </c>
      <c r="BS51" s="2" t="str">
        <f t="shared" ca="1" si="34"/>
        <v/>
      </c>
      <c r="BT51" s="2" t="str">
        <f t="shared" ca="1" si="34"/>
        <v/>
      </c>
      <c r="BU51" s="2" t="str">
        <f t="shared" ca="1" si="34"/>
        <v/>
      </c>
      <c r="BV51" s="2" t="str">
        <f t="shared" ca="1" si="58"/>
        <v/>
      </c>
      <c r="BW51" s="22">
        <f t="shared" ca="1" si="36"/>
        <v>0</v>
      </c>
      <c r="BX51" s="2" t="str" cm="1">
        <f t="array" aca="1" ref="BX51" ca="1">INDIRECT("'"&amp;$S51&amp;"'!$P$90")</f>
        <v/>
      </c>
      <c r="BY51" s="2" t="str" cm="1">
        <f t="array" aca="1" ref="BY51" ca="1">INDIRECT("'"&amp;$S51&amp;"'!$P$91")</f>
        <v/>
      </c>
      <c r="BZ51" s="2" t="str" cm="1">
        <f t="array" aca="1" ref="BZ51" ca="1">INDIRECT("'"&amp;$S51&amp;"'!$P$92")</f>
        <v/>
      </c>
      <c r="CA51" s="2" t="str" cm="1">
        <f t="array" aca="1" ref="CA51" ca="1">INDIRECT("'"&amp;$S51&amp;"'!$P$93")</f>
        <v/>
      </c>
      <c r="CB51" s="2" t="str" cm="1">
        <f t="array" aca="1" ref="CB51" ca="1">INDIRECT("'"&amp;$S51&amp;"'!$P$94")</f>
        <v/>
      </c>
      <c r="CC51" s="2" t="str" cm="1">
        <f t="array" aca="1" ref="CC51" ca="1">INDIRECT("'"&amp;$S51&amp;"'!$P$95")</f>
        <v/>
      </c>
      <c r="CD51" s="2" t="str" cm="1">
        <f t="array" aca="1" ref="CD51" ca="1">INDIRECT("'"&amp;$S51&amp;"'!$P$96")</f>
        <v/>
      </c>
      <c r="CE51" s="2" t="str" cm="1">
        <f t="array" aca="1" ref="CE51" ca="1">INDIRECT("'"&amp;$S51&amp;"'!$P$97")</f>
        <v/>
      </c>
      <c r="CF51" s="2" t="str" cm="1">
        <f t="array" aca="1" ref="CF51" ca="1">INDIRECT("'"&amp;$S51&amp;"'!$P$98")</f>
        <v/>
      </c>
      <c r="CG51" s="2" t="str" cm="1">
        <f t="array" aca="1" ref="CG51" ca="1">INDIRECT("'"&amp;$S51&amp;"'!$P$99")</f>
        <v/>
      </c>
      <c r="CH51" s="2" t="str" cm="1">
        <f t="array" aca="1" ref="CH51" ca="1">INDIRECT("'"&amp;$S51&amp;"'!$P$100")</f>
        <v/>
      </c>
      <c r="CI51" s="2" t="str" cm="1">
        <f t="array" aca="1" ref="CI51" ca="1">INDIRECT("'"&amp;$S51&amp;"'!$P$101")</f>
        <v/>
      </c>
      <c r="CJ51" s="22">
        <f t="shared" ca="1" si="37"/>
        <v>0</v>
      </c>
      <c r="CK51" s="2" t="str">
        <f t="shared" ca="1" si="9"/>
        <v/>
      </c>
      <c r="CL51" s="2" t="str">
        <f t="shared" ca="1" si="9"/>
        <v/>
      </c>
      <c r="CM51" s="2" t="str">
        <f t="shared" ca="1" si="9"/>
        <v/>
      </c>
      <c r="CN51" s="22">
        <f t="shared" ca="1" si="38"/>
        <v>0</v>
      </c>
      <c r="CO51" s="2" t="str">
        <f t="shared" ca="1" si="10"/>
        <v/>
      </c>
      <c r="CP51" s="2" t="str">
        <f t="shared" ca="1" si="10"/>
        <v/>
      </c>
      <c r="CQ51" s="2" t="str">
        <f t="shared" ca="1" si="10"/>
        <v/>
      </c>
      <c r="CR51" s="22">
        <f t="shared" ca="1" si="39"/>
        <v>0</v>
      </c>
      <c r="CS51" s="2" t="str">
        <f t="shared" ca="1" si="11"/>
        <v/>
      </c>
      <c r="CT51" s="2" t="str">
        <f t="shared" ca="1" si="11"/>
        <v/>
      </c>
      <c r="CU51" s="22">
        <f t="shared" ca="1" si="40"/>
        <v>0</v>
      </c>
      <c r="CV51" s="2" t="str">
        <f t="shared" ca="1" si="12"/>
        <v/>
      </c>
      <c r="CW51" s="2" t="str">
        <f t="shared" ca="1" si="12"/>
        <v/>
      </c>
      <c r="CX51" s="22">
        <f t="shared" ca="1" si="41"/>
        <v>0</v>
      </c>
      <c r="CY51" s="2" t="str">
        <f t="shared" ca="1" si="59"/>
        <v/>
      </c>
      <c r="CZ51" s="2" t="str">
        <f t="shared" ca="1" si="59"/>
        <v/>
      </c>
      <c r="DA51" s="2" t="str">
        <f t="shared" ca="1" si="59"/>
        <v/>
      </c>
      <c r="DB51" s="2" t="str">
        <f t="shared" ca="1" si="59"/>
        <v/>
      </c>
      <c r="DC51" s="2" t="str">
        <f t="shared" ca="1" si="59"/>
        <v/>
      </c>
      <c r="DD51" s="2" t="str">
        <f t="shared" ca="1" si="59"/>
        <v/>
      </c>
      <c r="DE51" s="2" t="str">
        <f t="shared" ca="1" si="59"/>
        <v/>
      </c>
      <c r="DF51" s="2" t="str">
        <f t="shared" ca="1" si="59"/>
        <v/>
      </c>
      <c r="DG51" s="2" t="str">
        <f t="shared" ca="1" si="59"/>
        <v/>
      </c>
      <c r="DH51" s="2" t="str">
        <f t="shared" ca="1" si="59"/>
        <v/>
      </c>
      <c r="DI51" s="2" t="str">
        <f t="shared" ca="1" si="60"/>
        <v/>
      </c>
      <c r="DJ51" s="2" t="str">
        <f t="shared" ca="1" si="60"/>
        <v/>
      </c>
      <c r="DK51" s="2" t="str">
        <f t="shared" ca="1" si="60"/>
        <v/>
      </c>
      <c r="DL51" s="2" t="str">
        <f t="shared" ca="1" si="60"/>
        <v/>
      </c>
      <c r="DM51" s="2" t="str">
        <f t="shared" ca="1" si="60"/>
        <v/>
      </c>
      <c r="DN51" s="2" t="str">
        <f t="shared" ca="1" si="60"/>
        <v/>
      </c>
      <c r="DO51" s="2" t="str">
        <f t="shared" ca="1" si="60"/>
        <v/>
      </c>
      <c r="DP51" s="2" t="str">
        <f t="shared" ca="1" si="60"/>
        <v/>
      </c>
      <c r="DQ51" s="2" t="str">
        <f t="shared" ca="1" si="60"/>
        <v/>
      </c>
      <c r="DR51" s="2" t="str">
        <f t="shared" ca="1" si="60"/>
        <v/>
      </c>
      <c r="DS51" s="2" t="str">
        <f t="shared" ca="1" si="61"/>
        <v/>
      </c>
      <c r="DT51" s="2" t="str">
        <f t="shared" ca="1" si="61"/>
        <v/>
      </c>
      <c r="DU51" s="2" t="str">
        <f t="shared" ca="1" si="61"/>
        <v/>
      </c>
      <c r="DV51" s="2" t="str">
        <f t="shared" ca="1" si="61"/>
        <v/>
      </c>
      <c r="DW51" s="2" t="str">
        <f t="shared" ca="1" si="61"/>
        <v/>
      </c>
      <c r="DX51" s="2" t="str">
        <f t="shared" ca="1" si="61"/>
        <v/>
      </c>
      <c r="DY51" s="2" t="str">
        <f t="shared" ca="1" si="61"/>
        <v/>
      </c>
      <c r="DZ51" s="2" t="str">
        <f t="shared" ca="1" si="61"/>
        <v/>
      </c>
      <c r="EA51" s="2" t="str">
        <f t="shared" ca="1" si="61"/>
        <v/>
      </c>
      <c r="EB51" s="2" t="str">
        <f t="shared" ca="1" si="61"/>
        <v/>
      </c>
      <c r="EC51" s="2" t="str">
        <f t="shared" ca="1" si="62"/>
        <v/>
      </c>
      <c r="ED51" s="2" t="str">
        <f t="shared" ca="1" si="62"/>
        <v/>
      </c>
      <c r="EE51" s="2" t="str">
        <f t="shared" ca="1" si="62"/>
        <v/>
      </c>
      <c r="EF51" s="2" t="str">
        <f t="shared" ca="1" si="62"/>
        <v/>
      </c>
      <c r="EG51" s="2" t="str">
        <f t="shared" ca="1" si="62"/>
        <v/>
      </c>
      <c r="EH51" s="2" t="str">
        <f t="shared" ca="1" si="62"/>
        <v/>
      </c>
      <c r="EI51" s="2" t="str">
        <f t="shared" ca="1" si="62"/>
        <v/>
      </c>
      <c r="EJ51" s="2" t="str">
        <f t="shared" ca="1" si="62"/>
        <v/>
      </c>
      <c r="EK51" s="2" t="str">
        <f t="shared" ca="1" si="62"/>
        <v/>
      </c>
      <c r="EL51" s="2" t="str">
        <f t="shared" ca="1" si="62"/>
        <v/>
      </c>
      <c r="EM51" s="2" t="str">
        <f t="shared" ca="1" si="62"/>
        <v/>
      </c>
      <c r="EN51" s="2" t="str">
        <f t="shared" ca="1" si="62"/>
        <v/>
      </c>
      <c r="EO51" s="2" t="str">
        <f t="shared" ca="1" si="62"/>
        <v/>
      </c>
      <c r="EP51" s="2">
        <f t="shared" ca="1" si="17"/>
        <v>0</v>
      </c>
      <c r="EQ51" s="2">
        <f t="shared" ca="1" si="18"/>
        <v>0</v>
      </c>
      <c r="ER51" s="2">
        <f t="shared" ca="1" si="19"/>
        <v>0</v>
      </c>
      <c r="ES51" s="2">
        <f t="shared" ca="1" si="20"/>
        <v>0</v>
      </c>
      <c r="ET51" s="2">
        <f t="shared" ca="1" si="21"/>
        <v>0</v>
      </c>
      <c r="EU51" s="2">
        <f t="shared" ca="1" si="22"/>
        <v>0</v>
      </c>
      <c r="EV51" s="2">
        <f t="shared" ca="1" si="23"/>
        <v>0</v>
      </c>
      <c r="EW51" s="2">
        <f t="shared" ca="1" si="42"/>
        <v>0</v>
      </c>
      <c r="EX51" s="2">
        <f t="shared" ca="1" si="43"/>
        <v>0</v>
      </c>
      <c r="EY51" s="2">
        <f t="shared" ca="1" si="44"/>
        <v>0</v>
      </c>
      <c r="EZ51" s="2">
        <f t="shared" ca="1" si="45"/>
        <v>0</v>
      </c>
      <c r="FA51" s="2">
        <f t="shared" ca="1" si="46"/>
        <v>0</v>
      </c>
      <c r="FB51" s="2">
        <f t="shared" ca="1" si="47"/>
        <v>0</v>
      </c>
      <c r="FC51" s="2">
        <f t="shared" ca="1" si="48"/>
        <v>0</v>
      </c>
      <c r="FD51" s="2">
        <f t="shared" ca="1" si="49"/>
        <v>0</v>
      </c>
      <c r="FE51">
        <f t="shared" ca="1" si="50"/>
        <v>0</v>
      </c>
      <c r="FF51">
        <f t="shared" ca="1" si="51"/>
        <v>0</v>
      </c>
      <c r="FG51">
        <f t="shared" ca="1" si="52"/>
        <v>0</v>
      </c>
      <c r="FH51" s="21">
        <f t="shared" ca="1" si="53"/>
        <v>0</v>
      </c>
      <c r="FI51" t="str">
        <f t="shared" ca="1" si="54"/>
        <v>No</v>
      </c>
    </row>
    <row r="52" spans="1:165" ht="15" x14ac:dyDescent="0.2">
      <c r="A52" s="62">
        <v>1</v>
      </c>
      <c r="B52" s="2">
        <f ca="1"/>
        <v>0</v>
      </c>
      <c r="C52" s="2">
        <f ca="1"/>
        <v>0</v>
      </c>
      <c r="D52" s="2">
        <f ca="1"/>
        <v>0</v>
      </c>
      <c r="E52" s="2">
        <f ca="1"/>
        <v>0</v>
      </c>
      <c r="F52" s="2">
        <f ca="1"/>
        <v>0</v>
      </c>
      <c r="G52" s="2">
        <f ca="1"/>
        <v>0</v>
      </c>
      <c r="H52" s="2">
        <f ca="1"/>
        <v>0</v>
      </c>
      <c r="I52" s="2">
        <f ca="1"/>
        <v>0</v>
      </c>
      <c r="J52" s="2">
        <f ca="1"/>
        <v>0</v>
      </c>
      <c r="K52" s="2">
        <f ca="1"/>
        <v>0</v>
      </c>
      <c r="L52" s="2" cm="1">
        <f t="array" aca="1" ref="L52" ca="1">IF(B52=0,0,INDIRECT("MRN_"&amp;A52))</f>
        <v>0</v>
      </c>
      <c r="M52" s="2">
        <f t="shared" ca="1" si="24"/>
        <v>0</v>
      </c>
      <c r="N52" s="2" t="str">
        <f t="shared" ca="1" si="25"/>
        <v>No</v>
      </c>
      <c r="O52" s="2" t="str">
        <f t="shared" ca="1" si="26"/>
        <v>No</v>
      </c>
      <c r="P52" s="2" t="str" cm="1">
        <f t="array" aca="1" ref="P52" ca="1">IF(OR(INDIRECT("MRN_"&amp;A52)="N/A",B52=0),"No","Yes")</f>
        <v>No</v>
      </c>
      <c r="S52" s="2" t="s">
        <v>31</v>
      </c>
      <c r="T52" s="2" t="str">
        <f>IF(MRN_17="N/A","No","Yes")</f>
        <v>No</v>
      </c>
      <c r="U52" s="22">
        <f t="shared" ca="1" si="27"/>
        <v>0</v>
      </c>
      <c r="V52" s="2" t="str">
        <f t="shared" ca="1" si="55"/>
        <v/>
      </c>
      <c r="W52" s="2" t="str">
        <f t="shared" ca="1" si="55"/>
        <v/>
      </c>
      <c r="X52" s="2" t="str">
        <f t="shared" ca="1" si="55"/>
        <v/>
      </c>
      <c r="Y52" s="2" t="str">
        <f t="shared" ca="1" si="55"/>
        <v/>
      </c>
      <c r="Z52" s="2" t="str">
        <f t="shared" ca="1" si="55"/>
        <v/>
      </c>
      <c r="AA52" s="2" t="str">
        <f t="shared" ca="1" si="55"/>
        <v/>
      </c>
      <c r="AB52" s="22">
        <f t="shared" ca="1" si="28"/>
        <v>0</v>
      </c>
      <c r="AC52" s="2" t="str">
        <f t="shared" ca="1" si="56"/>
        <v/>
      </c>
      <c r="AD52" s="2" t="str">
        <f t="shared" ca="1" si="56"/>
        <v/>
      </c>
      <c r="AE52" s="2" t="str">
        <f t="shared" ca="1" si="56"/>
        <v/>
      </c>
      <c r="AF52" s="2" t="str">
        <f t="shared" ca="1" si="56"/>
        <v/>
      </c>
      <c r="AG52" s="2" t="str">
        <f t="shared" ca="1" si="56"/>
        <v/>
      </c>
      <c r="AH52" s="2" t="str">
        <f t="shared" ca="1" si="56"/>
        <v/>
      </c>
      <c r="AI52" s="2" t="str">
        <f t="shared" ca="1" si="56"/>
        <v/>
      </c>
      <c r="AJ52" s="2" t="str">
        <f t="shared" ca="1" si="56"/>
        <v/>
      </c>
      <c r="AK52" s="22">
        <f t="shared" ca="1" si="29"/>
        <v>0</v>
      </c>
      <c r="AL52" s="2" t="str">
        <f t="shared" ca="1" si="57"/>
        <v/>
      </c>
      <c r="AM52" s="2" t="str">
        <f t="shared" ca="1" si="57"/>
        <v/>
      </c>
      <c r="AN52" s="2" t="str">
        <f t="shared" ca="1" si="57"/>
        <v/>
      </c>
      <c r="AO52" s="2" t="str">
        <f t="shared" ca="1" si="57"/>
        <v/>
      </c>
      <c r="AP52" s="2" t="str">
        <f t="shared" ca="1" si="57"/>
        <v/>
      </c>
      <c r="AQ52" s="2" t="str">
        <f t="shared" ca="1" si="57"/>
        <v/>
      </c>
      <c r="AR52" s="2" t="str">
        <f t="shared" ca="1" si="57"/>
        <v/>
      </c>
      <c r="AS52" s="2" t="str">
        <f t="shared" ca="1" si="57"/>
        <v/>
      </c>
      <c r="AT52" s="22">
        <f t="shared" ca="1" si="30"/>
        <v>0</v>
      </c>
      <c r="AU52" s="2" t="str">
        <f t="shared" ca="1" si="3"/>
        <v/>
      </c>
      <c r="AV52" s="2" t="str">
        <f t="shared" ca="1" si="3"/>
        <v/>
      </c>
      <c r="AW52" s="22">
        <f t="shared" ca="1" si="31"/>
        <v>0</v>
      </c>
      <c r="AX52" s="2" t="str">
        <f t="shared" ca="1" si="4"/>
        <v/>
      </c>
      <c r="AY52" s="2" t="str">
        <f t="shared" ca="1" si="4"/>
        <v/>
      </c>
      <c r="AZ52" s="22">
        <f t="shared" ca="1" si="5"/>
        <v>0</v>
      </c>
      <c r="BA52" s="2" t="str">
        <f t="shared" ca="1" si="6"/>
        <v/>
      </c>
      <c r="BB52" s="22">
        <f t="shared" ca="1" si="32"/>
        <v>0</v>
      </c>
      <c r="BC52" s="2" t="str">
        <f t="shared" ca="1" si="7"/>
        <v/>
      </c>
      <c r="BD52" s="2" t="str">
        <f t="shared" ca="1" si="7"/>
        <v/>
      </c>
      <c r="BE52" s="22">
        <f t="shared" ca="1" si="33"/>
        <v>0</v>
      </c>
      <c r="BF52" s="2" t="str">
        <f t="shared" ca="1" si="34"/>
        <v/>
      </c>
      <c r="BG52" s="2" t="str">
        <f t="shared" ca="1" si="34"/>
        <v/>
      </c>
      <c r="BH52" s="2" t="str">
        <f t="shared" ca="1" si="34"/>
        <v/>
      </c>
      <c r="BI52" s="2" t="str">
        <f t="shared" ca="1" si="34"/>
        <v/>
      </c>
      <c r="BJ52" s="22">
        <f t="shared" ca="1" si="35"/>
        <v>0</v>
      </c>
      <c r="BK52" s="2" t="str">
        <f t="shared" ca="1" si="34"/>
        <v/>
      </c>
      <c r="BL52" s="2" t="str">
        <f t="shared" ca="1" si="34"/>
        <v/>
      </c>
      <c r="BM52" s="2" t="str">
        <f t="shared" ca="1" si="34"/>
        <v/>
      </c>
      <c r="BN52" s="2" t="str">
        <f t="shared" ca="1" si="34"/>
        <v/>
      </c>
      <c r="BO52" s="2" t="str">
        <f t="shared" ca="1" si="34"/>
        <v/>
      </c>
      <c r="BP52" s="2" t="str">
        <f t="shared" ca="1" si="34"/>
        <v/>
      </c>
      <c r="BQ52" s="2" t="str">
        <f t="shared" ca="1" si="34"/>
        <v/>
      </c>
      <c r="BR52" s="2" t="str">
        <f t="shared" ca="1" si="34"/>
        <v/>
      </c>
      <c r="BS52" s="2" t="str">
        <f t="shared" ca="1" si="34"/>
        <v/>
      </c>
      <c r="BT52" s="2" t="str">
        <f t="shared" ca="1" si="34"/>
        <v/>
      </c>
      <c r="BU52" s="2" t="str">
        <f t="shared" ca="1" si="34"/>
        <v/>
      </c>
      <c r="BV52" s="2" t="str">
        <f t="shared" ca="1" si="58"/>
        <v/>
      </c>
      <c r="BW52" s="22">
        <f t="shared" ca="1" si="36"/>
        <v>0</v>
      </c>
      <c r="BX52" s="2" t="str" cm="1">
        <f t="array" aca="1" ref="BX52" ca="1">INDIRECT("'"&amp;$S52&amp;"'!$P$90")</f>
        <v/>
      </c>
      <c r="BY52" s="2" t="str" cm="1">
        <f t="array" aca="1" ref="BY52" ca="1">INDIRECT("'"&amp;$S52&amp;"'!$P$91")</f>
        <v/>
      </c>
      <c r="BZ52" s="2" t="str" cm="1">
        <f t="array" aca="1" ref="BZ52" ca="1">INDIRECT("'"&amp;$S52&amp;"'!$P$92")</f>
        <v/>
      </c>
      <c r="CA52" s="2" t="str" cm="1">
        <f t="array" aca="1" ref="CA52" ca="1">INDIRECT("'"&amp;$S52&amp;"'!$P$93")</f>
        <v/>
      </c>
      <c r="CB52" s="2" t="str" cm="1">
        <f t="array" aca="1" ref="CB52" ca="1">INDIRECT("'"&amp;$S52&amp;"'!$P$94")</f>
        <v/>
      </c>
      <c r="CC52" s="2" t="str" cm="1">
        <f t="array" aca="1" ref="CC52" ca="1">INDIRECT("'"&amp;$S52&amp;"'!$P$95")</f>
        <v/>
      </c>
      <c r="CD52" s="2" t="str" cm="1">
        <f t="array" aca="1" ref="CD52" ca="1">INDIRECT("'"&amp;$S52&amp;"'!$P$96")</f>
        <v/>
      </c>
      <c r="CE52" s="2" t="str" cm="1">
        <f t="array" aca="1" ref="CE52" ca="1">INDIRECT("'"&amp;$S52&amp;"'!$P$97")</f>
        <v/>
      </c>
      <c r="CF52" s="2" t="str" cm="1">
        <f t="array" aca="1" ref="CF52" ca="1">INDIRECT("'"&amp;$S52&amp;"'!$P$98")</f>
        <v/>
      </c>
      <c r="CG52" s="2" t="str" cm="1">
        <f t="array" aca="1" ref="CG52" ca="1">INDIRECT("'"&amp;$S52&amp;"'!$P$99")</f>
        <v/>
      </c>
      <c r="CH52" s="2" t="str" cm="1">
        <f t="array" aca="1" ref="CH52" ca="1">INDIRECT("'"&amp;$S52&amp;"'!$P$100")</f>
        <v/>
      </c>
      <c r="CI52" s="2" t="str" cm="1">
        <f t="array" aca="1" ref="CI52" ca="1">INDIRECT("'"&amp;$S52&amp;"'!$P$101")</f>
        <v/>
      </c>
      <c r="CJ52" s="22">
        <f t="shared" ca="1" si="37"/>
        <v>0</v>
      </c>
      <c r="CK52" s="2" t="str">
        <f t="shared" ca="1" si="9"/>
        <v/>
      </c>
      <c r="CL52" s="2" t="str">
        <f t="shared" ca="1" si="9"/>
        <v/>
      </c>
      <c r="CM52" s="2" t="str">
        <f t="shared" ca="1" si="9"/>
        <v/>
      </c>
      <c r="CN52" s="22">
        <f t="shared" ca="1" si="38"/>
        <v>0</v>
      </c>
      <c r="CO52" s="2" t="str">
        <f t="shared" ca="1" si="10"/>
        <v/>
      </c>
      <c r="CP52" s="2" t="str">
        <f t="shared" ca="1" si="10"/>
        <v/>
      </c>
      <c r="CQ52" s="2" t="str">
        <f t="shared" ca="1" si="10"/>
        <v/>
      </c>
      <c r="CR52" s="22">
        <f t="shared" ca="1" si="39"/>
        <v>0</v>
      </c>
      <c r="CS52" s="2" t="str">
        <f t="shared" ca="1" si="11"/>
        <v/>
      </c>
      <c r="CT52" s="2" t="str">
        <f t="shared" ca="1" si="11"/>
        <v/>
      </c>
      <c r="CU52" s="22">
        <f t="shared" ca="1" si="40"/>
        <v>0</v>
      </c>
      <c r="CV52" s="2" t="str">
        <f t="shared" ca="1" si="12"/>
        <v/>
      </c>
      <c r="CW52" s="2" t="str">
        <f t="shared" ca="1" si="12"/>
        <v/>
      </c>
      <c r="CX52" s="22">
        <f t="shared" ca="1" si="41"/>
        <v>0</v>
      </c>
      <c r="CY52" s="2" t="str">
        <f t="shared" ca="1" si="59"/>
        <v/>
      </c>
      <c r="CZ52" s="2" t="str">
        <f t="shared" ca="1" si="59"/>
        <v/>
      </c>
      <c r="DA52" s="2" t="str">
        <f t="shared" ca="1" si="59"/>
        <v/>
      </c>
      <c r="DB52" s="2" t="str">
        <f t="shared" ca="1" si="59"/>
        <v/>
      </c>
      <c r="DC52" s="2" t="str">
        <f t="shared" ca="1" si="59"/>
        <v/>
      </c>
      <c r="DD52" s="2" t="str">
        <f t="shared" ca="1" si="59"/>
        <v/>
      </c>
      <c r="DE52" s="2" t="str">
        <f t="shared" ca="1" si="59"/>
        <v/>
      </c>
      <c r="DF52" s="2" t="str">
        <f t="shared" ca="1" si="59"/>
        <v/>
      </c>
      <c r="DG52" s="2" t="str">
        <f t="shared" ca="1" si="59"/>
        <v/>
      </c>
      <c r="DH52" s="2" t="str">
        <f t="shared" ca="1" si="59"/>
        <v/>
      </c>
      <c r="DI52" s="2" t="str">
        <f t="shared" ca="1" si="60"/>
        <v/>
      </c>
      <c r="DJ52" s="2" t="str">
        <f t="shared" ca="1" si="60"/>
        <v/>
      </c>
      <c r="DK52" s="2" t="str">
        <f t="shared" ca="1" si="60"/>
        <v/>
      </c>
      <c r="DL52" s="2" t="str">
        <f t="shared" ca="1" si="60"/>
        <v/>
      </c>
      <c r="DM52" s="2" t="str">
        <f t="shared" ca="1" si="60"/>
        <v/>
      </c>
      <c r="DN52" s="2" t="str">
        <f t="shared" ca="1" si="60"/>
        <v/>
      </c>
      <c r="DO52" s="2" t="str">
        <f t="shared" ca="1" si="60"/>
        <v/>
      </c>
      <c r="DP52" s="2" t="str">
        <f t="shared" ca="1" si="60"/>
        <v/>
      </c>
      <c r="DQ52" s="2" t="str">
        <f t="shared" ca="1" si="60"/>
        <v/>
      </c>
      <c r="DR52" s="2" t="str">
        <f t="shared" ca="1" si="60"/>
        <v/>
      </c>
      <c r="DS52" s="2" t="str">
        <f t="shared" ca="1" si="61"/>
        <v/>
      </c>
      <c r="DT52" s="2" t="str">
        <f t="shared" ca="1" si="61"/>
        <v/>
      </c>
      <c r="DU52" s="2" t="str">
        <f t="shared" ca="1" si="61"/>
        <v/>
      </c>
      <c r="DV52" s="2" t="str">
        <f t="shared" ca="1" si="61"/>
        <v/>
      </c>
      <c r="DW52" s="2" t="str">
        <f t="shared" ca="1" si="61"/>
        <v/>
      </c>
      <c r="DX52" s="2" t="str">
        <f t="shared" ca="1" si="61"/>
        <v/>
      </c>
      <c r="DY52" s="2" t="str">
        <f t="shared" ca="1" si="61"/>
        <v/>
      </c>
      <c r="DZ52" s="2" t="str">
        <f t="shared" ca="1" si="61"/>
        <v/>
      </c>
      <c r="EA52" s="2" t="str">
        <f t="shared" ca="1" si="61"/>
        <v/>
      </c>
      <c r="EB52" s="2" t="str">
        <f t="shared" ca="1" si="61"/>
        <v/>
      </c>
      <c r="EC52" s="2" t="str">
        <f t="shared" ca="1" si="62"/>
        <v/>
      </c>
      <c r="ED52" s="2" t="str">
        <f t="shared" ca="1" si="62"/>
        <v/>
      </c>
      <c r="EE52" s="2" t="str">
        <f t="shared" ca="1" si="62"/>
        <v/>
      </c>
      <c r="EF52" s="2" t="str">
        <f t="shared" ca="1" si="62"/>
        <v/>
      </c>
      <c r="EG52" s="2" t="str">
        <f t="shared" ca="1" si="62"/>
        <v/>
      </c>
      <c r="EH52" s="2" t="str">
        <f t="shared" ca="1" si="62"/>
        <v/>
      </c>
      <c r="EI52" s="2" t="str">
        <f t="shared" ca="1" si="62"/>
        <v/>
      </c>
      <c r="EJ52" s="2" t="str">
        <f t="shared" ca="1" si="62"/>
        <v/>
      </c>
      <c r="EK52" s="2" t="str">
        <f t="shared" ca="1" si="62"/>
        <v/>
      </c>
      <c r="EL52" s="2" t="str">
        <f t="shared" ca="1" si="62"/>
        <v/>
      </c>
      <c r="EM52" s="2" t="str">
        <f t="shared" ca="1" si="62"/>
        <v/>
      </c>
      <c r="EN52" s="2" t="str">
        <f t="shared" ca="1" si="62"/>
        <v/>
      </c>
      <c r="EO52" s="2" t="str">
        <f t="shared" ca="1" si="62"/>
        <v/>
      </c>
      <c r="EP52" s="2">
        <f t="shared" ca="1" si="17"/>
        <v>0</v>
      </c>
      <c r="EQ52" s="2">
        <f t="shared" ca="1" si="18"/>
        <v>0</v>
      </c>
      <c r="ER52" s="2">
        <f t="shared" ca="1" si="19"/>
        <v>0</v>
      </c>
      <c r="ES52" s="2">
        <f t="shared" ca="1" si="20"/>
        <v>0</v>
      </c>
      <c r="ET52" s="2">
        <f t="shared" ca="1" si="21"/>
        <v>0</v>
      </c>
      <c r="EU52" s="2">
        <f t="shared" ca="1" si="22"/>
        <v>0</v>
      </c>
      <c r="EV52" s="2">
        <f t="shared" ca="1" si="23"/>
        <v>0</v>
      </c>
      <c r="EW52" s="2">
        <f t="shared" ca="1" si="42"/>
        <v>0</v>
      </c>
      <c r="EX52" s="2">
        <f t="shared" ca="1" si="43"/>
        <v>0</v>
      </c>
      <c r="EY52" s="2">
        <f t="shared" ca="1" si="44"/>
        <v>0</v>
      </c>
      <c r="EZ52" s="2">
        <f t="shared" ca="1" si="45"/>
        <v>0</v>
      </c>
      <c r="FA52" s="2">
        <f t="shared" ca="1" si="46"/>
        <v>0</v>
      </c>
      <c r="FB52" s="2">
        <f t="shared" ca="1" si="47"/>
        <v>0</v>
      </c>
      <c r="FC52" s="2">
        <f t="shared" ca="1" si="48"/>
        <v>0</v>
      </c>
      <c r="FD52" s="2">
        <f t="shared" ca="1" si="49"/>
        <v>0</v>
      </c>
      <c r="FE52">
        <f t="shared" ca="1" si="50"/>
        <v>0</v>
      </c>
      <c r="FF52">
        <f t="shared" ca="1" si="51"/>
        <v>0</v>
      </c>
      <c r="FG52">
        <f t="shared" ca="1" si="52"/>
        <v>0</v>
      </c>
      <c r="FH52" s="21">
        <f t="shared" ca="1" si="53"/>
        <v>0</v>
      </c>
      <c r="FI52" t="str">
        <f t="shared" ca="1" si="54"/>
        <v>No</v>
      </c>
    </row>
    <row r="53" spans="1:165" ht="15" x14ac:dyDescent="0.2">
      <c r="A53" s="62">
        <v>1</v>
      </c>
      <c r="B53" s="2">
        <f ca="1"/>
        <v>0</v>
      </c>
      <c r="C53" s="2">
        <f ca="1"/>
        <v>0</v>
      </c>
      <c r="D53" s="2">
        <f ca="1"/>
        <v>0</v>
      </c>
      <c r="E53" s="2">
        <f ca="1"/>
        <v>0</v>
      </c>
      <c r="F53" s="2">
        <f ca="1"/>
        <v>0</v>
      </c>
      <c r="G53" s="2">
        <f ca="1"/>
        <v>0</v>
      </c>
      <c r="H53" s="2">
        <f ca="1"/>
        <v>0</v>
      </c>
      <c r="I53" s="2">
        <f ca="1"/>
        <v>0</v>
      </c>
      <c r="J53" s="2">
        <f ca="1"/>
        <v>0</v>
      </c>
      <c r="K53" s="2">
        <f ca="1"/>
        <v>0</v>
      </c>
      <c r="L53" s="2" cm="1">
        <f t="array" aca="1" ref="L53" ca="1">IF(B53=0,0,INDIRECT("MRN_"&amp;A53))</f>
        <v>0</v>
      </c>
      <c r="M53" s="2">
        <f t="shared" ca="1" si="24"/>
        <v>0</v>
      </c>
      <c r="N53" s="2" t="str">
        <f t="shared" ca="1" si="25"/>
        <v>No</v>
      </c>
      <c r="O53" s="2" t="str">
        <f t="shared" ca="1" si="26"/>
        <v>No</v>
      </c>
      <c r="P53" s="2" t="str" cm="1">
        <f t="array" aca="1" ref="P53" ca="1">IF(OR(INDIRECT("MRN_"&amp;A53)="N/A",B53=0),"No","Yes")</f>
        <v>No</v>
      </c>
      <c r="S53" s="2" t="s">
        <v>32</v>
      </c>
      <c r="T53" s="2" t="str">
        <f>IF(MRN_18="N/A","No","Yes")</f>
        <v>No</v>
      </c>
      <c r="U53" s="22">
        <f t="shared" ca="1" si="27"/>
        <v>0</v>
      </c>
      <c r="V53" s="2" t="str">
        <f t="shared" ca="1" si="55"/>
        <v/>
      </c>
      <c r="W53" s="2" t="str">
        <f t="shared" ca="1" si="55"/>
        <v/>
      </c>
      <c r="X53" s="2" t="str">
        <f t="shared" ca="1" si="55"/>
        <v/>
      </c>
      <c r="Y53" s="2" t="str">
        <f t="shared" ca="1" si="55"/>
        <v/>
      </c>
      <c r="Z53" s="2" t="str">
        <f t="shared" ca="1" si="55"/>
        <v/>
      </c>
      <c r="AA53" s="2" t="str">
        <f t="shared" ca="1" si="55"/>
        <v/>
      </c>
      <c r="AB53" s="22">
        <f t="shared" ca="1" si="28"/>
        <v>0</v>
      </c>
      <c r="AC53" s="2" t="str">
        <f t="shared" ca="1" si="56"/>
        <v/>
      </c>
      <c r="AD53" s="2" t="str">
        <f t="shared" ca="1" si="56"/>
        <v/>
      </c>
      <c r="AE53" s="2" t="str">
        <f t="shared" ca="1" si="56"/>
        <v/>
      </c>
      <c r="AF53" s="2" t="str">
        <f t="shared" ca="1" si="56"/>
        <v/>
      </c>
      <c r="AG53" s="2" t="str">
        <f t="shared" ca="1" si="56"/>
        <v/>
      </c>
      <c r="AH53" s="2" t="str">
        <f t="shared" ca="1" si="56"/>
        <v/>
      </c>
      <c r="AI53" s="2" t="str">
        <f t="shared" ca="1" si="56"/>
        <v/>
      </c>
      <c r="AJ53" s="2" t="str">
        <f t="shared" ca="1" si="56"/>
        <v/>
      </c>
      <c r="AK53" s="22">
        <f t="shared" ca="1" si="29"/>
        <v>0</v>
      </c>
      <c r="AL53" s="2" t="str">
        <f t="shared" ca="1" si="57"/>
        <v/>
      </c>
      <c r="AM53" s="2" t="str">
        <f t="shared" ca="1" si="57"/>
        <v/>
      </c>
      <c r="AN53" s="2" t="str">
        <f t="shared" ca="1" si="57"/>
        <v/>
      </c>
      <c r="AO53" s="2" t="str">
        <f t="shared" ca="1" si="57"/>
        <v/>
      </c>
      <c r="AP53" s="2" t="str">
        <f t="shared" ca="1" si="57"/>
        <v/>
      </c>
      <c r="AQ53" s="2" t="str">
        <f t="shared" ca="1" si="57"/>
        <v/>
      </c>
      <c r="AR53" s="2" t="str">
        <f t="shared" ca="1" si="57"/>
        <v/>
      </c>
      <c r="AS53" s="2" t="str">
        <f t="shared" ca="1" si="57"/>
        <v/>
      </c>
      <c r="AT53" s="22">
        <f t="shared" ca="1" si="30"/>
        <v>0</v>
      </c>
      <c r="AU53" s="2" t="str">
        <f t="shared" ca="1" si="3"/>
        <v/>
      </c>
      <c r="AV53" s="2" t="str">
        <f t="shared" ca="1" si="3"/>
        <v/>
      </c>
      <c r="AW53" s="22">
        <f t="shared" ca="1" si="31"/>
        <v>0</v>
      </c>
      <c r="AX53" s="2" t="str">
        <f t="shared" ca="1" si="4"/>
        <v/>
      </c>
      <c r="AY53" s="2" t="str">
        <f t="shared" ca="1" si="4"/>
        <v/>
      </c>
      <c r="AZ53" s="22">
        <f t="shared" ca="1" si="5"/>
        <v>0</v>
      </c>
      <c r="BA53" s="2" t="str">
        <f t="shared" ca="1" si="6"/>
        <v/>
      </c>
      <c r="BB53" s="22">
        <f t="shared" ca="1" si="32"/>
        <v>0</v>
      </c>
      <c r="BC53" s="2" t="str">
        <f t="shared" ca="1" si="7"/>
        <v/>
      </c>
      <c r="BD53" s="2" t="str">
        <f t="shared" ca="1" si="7"/>
        <v/>
      </c>
      <c r="BE53" s="22">
        <f t="shared" ca="1" si="33"/>
        <v>0</v>
      </c>
      <c r="BF53" s="2" t="str">
        <f t="shared" ca="1" si="34"/>
        <v/>
      </c>
      <c r="BG53" s="2" t="str">
        <f t="shared" ca="1" si="34"/>
        <v/>
      </c>
      <c r="BH53" s="2" t="str">
        <f t="shared" ca="1" si="34"/>
        <v/>
      </c>
      <c r="BI53" s="2" t="str">
        <f t="shared" ca="1" si="34"/>
        <v/>
      </c>
      <c r="BJ53" s="22">
        <f t="shared" ca="1" si="35"/>
        <v>0</v>
      </c>
      <c r="BK53" s="2" t="str">
        <f t="shared" ca="1" si="34"/>
        <v/>
      </c>
      <c r="BL53" s="2" t="str">
        <f t="shared" ca="1" si="34"/>
        <v/>
      </c>
      <c r="BM53" s="2" t="str">
        <f t="shared" ca="1" si="34"/>
        <v/>
      </c>
      <c r="BN53" s="2" t="str">
        <f t="shared" ca="1" si="34"/>
        <v/>
      </c>
      <c r="BO53" s="2" t="str">
        <f t="shared" ca="1" si="34"/>
        <v/>
      </c>
      <c r="BP53" s="2" t="str">
        <f t="shared" ca="1" si="34"/>
        <v/>
      </c>
      <c r="BQ53" s="2" t="str">
        <f t="shared" ca="1" si="34"/>
        <v/>
      </c>
      <c r="BR53" s="2" t="str">
        <f t="shared" ca="1" si="34"/>
        <v/>
      </c>
      <c r="BS53" s="2" t="str">
        <f t="shared" ca="1" si="34"/>
        <v/>
      </c>
      <c r="BT53" s="2" t="str">
        <f t="shared" ca="1" si="34"/>
        <v/>
      </c>
      <c r="BU53" s="2" t="str">
        <f t="shared" ca="1" si="34"/>
        <v/>
      </c>
      <c r="BV53" s="2" t="str">
        <f t="shared" ca="1" si="58"/>
        <v/>
      </c>
      <c r="BW53" s="22">
        <f t="shared" ca="1" si="36"/>
        <v>0</v>
      </c>
      <c r="BX53" s="2" t="str" cm="1">
        <f t="array" aca="1" ref="BX53" ca="1">INDIRECT("'"&amp;$S53&amp;"'!$P$90")</f>
        <v/>
      </c>
      <c r="BY53" s="2" t="str" cm="1">
        <f t="array" aca="1" ref="BY53" ca="1">INDIRECT("'"&amp;$S53&amp;"'!$P$91")</f>
        <v/>
      </c>
      <c r="BZ53" s="2" t="str" cm="1">
        <f t="array" aca="1" ref="BZ53" ca="1">INDIRECT("'"&amp;$S53&amp;"'!$P$92")</f>
        <v/>
      </c>
      <c r="CA53" s="2" t="str" cm="1">
        <f t="array" aca="1" ref="CA53" ca="1">INDIRECT("'"&amp;$S53&amp;"'!$P$93")</f>
        <v/>
      </c>
      <c r="CB53" s="2" t="str" cm="1">
        <f t="array" aca="1" ref="CB53" ca="1">INDIRECT("'"&amp;$S53&amp;"'!$P$94")</f>
        <v/>
      </c>
      <c r="CC53" s="2" t="str" cm="1">
        <f t="array" aca="1" ref="CC53" ca="1">INDIRECT("'"&amp;$S53&amp;"'!$P$95")</f>
        <v/>
      </c>
      <c r="CD53" s="2" t="str" cm="1">
        <f t="array" aca="1" ref="CD53" ca="1">INDIRECT("'"&amp;$S53&amp;"'!$P$96")</f>
        <v/>
      </c>
      <c r="CE53" s="2" t="str" cm="1">
        <f t="array" aca="1" ref="CE53" ca="1">INDIRECT("'"&amp;$S53&amp;"'!$P$97")</f>
        <v/>
      </c>
      <c r="CF53" s="2" t="str" cm="1">
        <f t="array" aca="1" ref="CF53" ca="1">INDIRECT("'"&amp;$S53&amp;"'!$P$98")</f>
        <v/>
      </c>
      <c r="CG53" s="2" t="str" cm="1">
        <f t="array" aca="1" ref="CG53" ca="1">INDIRECT("'"&amp;$S53&amp;"'!$P$99")</f>
        <v/>
      </c>
      <c r="CH53" s="2" t="str" cm="1">
        <f t="array" aca="1" ref="CH53" ca="1">INDIRECT("'"&amp;$S53&amp;"'!$P$100")</f>
        <v/>
      </c>
      <c r="CI53" s="2" t="str" cm="1">
        <f t="array" aca="1" ref="CI53" ca="1">INDIRECT("'"&amp;$S53&amp;"'!$P$101")</f>
        <v/>
      </c>
      <c r="CJ53" s="22">
        <f t="shared" ca="1" si="37"/>
        <v>0</v>
      </c>
      <c r="CK53" s="2" t="str">
        <f t="shared" ca="1" si="9"/>
        <v/>
      </c>
      <c r="CL53" s="2" t="str">
        <f t="shared" ca="1" si="9"/>
        <v/>
      </c>
      <c r="CM53" s="2" t="str">
        <f t="shared" ca="1" si="9"/>
        <v/>
      </c>
      <c r="CN53" s="22">
        <f t="shared" ca="1" si="38"/>
        <v>0</v>
      </c>
      <c r="CO53" s="2" t="str">
        <f t="shared" ca="1" si="10"/>
        <v/>
      </c>
      <c r="CP53" s="2" t="str">
        <f t="shared" ca="1" si="10"/>
        <v/>
      </c>
      <c r="CQ53" s="2" t="str">
        <f t="shared" ca="1" si="10"/>
        <v/>
      </c>
      <c r="CR53" s="22">
        <f t="shared" ca="1" si="39"/>
        <v>0</v>
      </c>
      <c r="CS53" s="2" t="str">
        <f t="shared" ca="1" si="11"/>
        <v/>
      </c>
      <c r="CT53" s="2" t="str">
        <f t="shared" ca="1" si="11"/>
        <v/>
      </c>
      <c r="CU53" s="22">
        <f t="shared" ca="1" si="40"/>
        <v>0</v>
      </c>
      <c r="CV53" s="2" t="str">
        <f t="shared" ca="1" si="12"/>
        <v/>
      </c>
      <c r="CW53" s="2" t="str">
        <f t="shared" ca="1" si="12"/>
        <v/>
      </c>
      <c r="CX53" s="22">
        <f t="shared" ca="1" si="41"/>
        <v>0</v>
      </c>
      <c r="CY53" s="2" t="str">
        <f t="shared" ca="1" si="59"/>
        <v/>
      </c>
      <c r="CZ53" s="2" t="str">
        <f t="shared" ca="1" si="59"/>
        <v/>
      </c>
      <c r="DA53" s="2" t="str">
        <f t="shared" ca="1" si="59"/>
        <v/>
      </c>
      <c r="DB53" s="2" t="str">
        <f t="shared" ca="1" si="59"/>
        <v/>
      </c>
      <c r="DC53" s="2" t="str">
        <f t="shared" ca="1" si="59"/>
        <v/>
      </c>
      <c r="DD53" s="2" t="str">
        <f t="shared" ca="1" si="59"/>
        <v/>
      </c>
      <c r="DE53" s="2" t="str">
        <f t="shared" ca="1" si="59"/>
        <v/>
      </c>
      <c r="DF53" s="2" t="str">
        <f t="shared" ca="1" si="59"/>
        <v/>
      </c>
      <c r="DG53" s="2" t="str">
        <f t="shared" ca="1" si="59"/>
        <v/>
      </c>
      <c r="DH53" s="2" t="str">
        <f t="shared" ca="1" si="59"/>
        <v/>
      </c>
      <c r="DI53" s="2" t="str">
        <f t="shared" ca="1" si="60"/>
        <v/>
      </c>
      <c r="DJ53" s="2" t="str">
        <f t="shared" ca="1" si="60"/>
        <v/>
      </c>
      <c r="DK53" s="2" t="str">
        <f t="shared" ca="1" si="60"/>
        <v/>
      </c>
      <c r="DL53" s="2" t="str">
        <f t="shared" ca="1" si="60"/>
        <v/>
      </c>
      <c r="DM53" s="2" t="str">
        <f t="shared" ca="1" si="60"/>
        <v/>
      </c>
      <c r="DN53" s="2" t="str">
        <f t="shared" ca="1" si="60"/>
        <v/>
      </c>
      <c r="DO53" s="2" t="str">
        <f t="shared" ca="1" si="60"/>
        <v/>
      </c>
      <c r="DP53" s="2" t="str">
        <f t="shared" ca="1" si="60"/>
        <v/>
      </c>
      <c r="DQ53" s="2" t="str">
        <f t="shared" ca="1" si="60"/>
        <v/>
      </c>
      <c r="DR53" s="2" t="str">
        <f t="shared" ca="1" si="60"/>
        <v/>
      </c>
      <c r="DS53" s="2" t="str">
        <f t="shared" ca="1" si="61"/>
        <v/>
      </c>
      <c r="DT53" s="2" t="str">
        <f t="shared" ca="1" si="61"/>
        <v/>
      </c>
      <c r="DU53" s="2" t="str">
        <f t="shared" ca="1" si="61"/>
        <v/>
      </c>
      <c r="DV53" s="2" t="str">
        <f t="shared" ca="1" si="61"/>
        <v/>
      </c>
      <c r="DW53" s="2" t="str">
        <f t="shared" ca="1" si="61"/>
        <v/>
      </c>
      <c r="DX53" s="2" t="str">
        <f t="shared" ca="1" si="61"/>
        <v/>
      </c>
      <c r="DY53" s="2" t="str">
        <f t="shared" ca="1" si="61"/>
        <v/>
      </c>
      <c r="DZ53" s="2" t="str">
        <f t="shared" ca="1" si="61"/>
        <v/>
      </c>
      <c r="EA53" s="2" t="str">
        <f t="shared" ca="1" si="61"/>
        <v/>
      </c>
      <c r="EB53" s="2" t="str">
        <f t="shared" ca="1" si="61"/>
        <v/>
      </c>
      <c r="EC53" s="2" t="str">
        <f t="shared" ca="1" si="62"/>
        <v/>
      </c>
      <c r="ED53" s="2" t="str">
        <f t="shared" ca="1" si="62"/>
        <v/>
      </c>
      <c r="EE53" s="2" t="str">
        <f t="shared" ca="1" si="62"/>
        <v/>
      </c>
      <c r="EF53" s="2" t="str">
        <f t="shared" ca="1" si="62"/>
        <v/>
      </c>
      <c r="EG53" s="2" t="str">
        <f t="shared" ca="1" si="62"/>
        <v/>
      </c>
      <c r="EH53" s="2" t="str">
        <f t="shared" ca="1" si="62"/>
        <v/>
      </c>
      <c r="EI53" s="2" t="str">
        <f t="shared" ca="1" si="62"/>
        <v/>
      </c>
      <c r="EJ53" s="2" t="str">
        <f t="shared" ca="1" si="62"/>
        <v/>
      </c>
      <c r="EK53" s="2" t="str">
        <f t="shared" ca="1" si="62"/>
        <v/>
      </c>
      <c r="EL53" s="2" t="str">
        <f t="shared" ca="1" si="62"/>
        <v/>
      </c>
      <c r="EM53" s="2" t="str">
        <f t="shared" ca="1" si="62"/>
        <v/>
      </c>
      <c r="EN53" s="2" t="str">
        <f t="shared" ca="1" si="62"/>
        <v/>
      </c>
      <c r="EO53" s="2" t="str">
        <f t="shared" ca="1" si="62"/>
        <v/>
      </c>
      <c r="EP53" s="2">
        <f t="shared" ca="1" si="17"/>
        <v>0</v>
      </c>
      <c r="EQ53" s="2">
        <f t="shared" ca="1" si="18"/>
        <v>0</v>
      </c>
      <c r="ER53" s="2">
        <f t="shared" ca="1" si="19"/>
        <v>0</v>
      </c>
      <c r="ES53" s="2">
        <f t="shared" ca="1" si="20"/>
        <v>0</v>
      </c>
      <c r="ET53" s="2">
        <f t="shared" ca="1" si="21"/>
        <v>0</v>
      </c>
      <c r="EU53" s="2">
        <f t="shared" ca="1" si="22"/>
        <v>0</v>
      </c>
      <c r="EV53" s="2">
        <f t="shared" ca="1" si="23"/>
        <v>0</v>
      </c>
      <c r="EW53" s="2">
        <f t="shared" ca="1" si="42"/>
        <v>0</v>
      </c>
      <c r="EX53" s="2">
        <f t="shared" ca="1" si="43"/>
        <v>0</v>
      </c>
      <c r="EY53" s="2">
        <f t="shared" ca="1" si="44"/>
        <v>0</v>
      </c>
      <c r="EZ53" s="2">
        <f t="shared" ca="1" si="45"/>
        <v>0</v>
      </c>
      <c r="FA53" s="2">
        <f t="shared" ca="1" si="46"/>
        <v>0</v>
      </c>
      <c r="FB53" s="2">
        <f t="shared" ca="1" si="47"/>
        <v>0</v>
      </c>
      <c r="FC53" s="2">
        <f t="shared" ca="1" si="48"/>
        <v>0</v>
      </c>
      <c r="FD53" s="2">
        <f t="shared" ca="1" si="49"/>
        <v>0</v>
      </c>
      <c r="FE53">
        <f t="shared" ca="1" si="50"/>
        <v>0</v>
      </c>
      <c r="FF53">
        <f t="shared" ca="1" si="51"/>
        <v>0</v>
      </c>
      <c r="FG53">
        <f t="shared" ca="1" si="52"/>
        <v>0</v>
      </c>
      <c r="FH53" s="21">
        <f t="shared" ca="1" si="53"/>
        <v>0</v>
      </c>
      <c r="FI53" t="str">
        <f t="shared" ca="1" si="54"/>
        <v>No</v>
      </c>
    </row>
    <row r="54" spans="1:165" ht="15" x14ac:dyDescent="0.2">
      <c r="A54" s="62">
        <v>1</v>
      </c>
      <c r="B54" s="2">
        <f ca="1"/>
        <v>0</v>
      </c>
      <c r="C54" s="2">
        <f ca="1"/>
        <v>0</v>
      </c>
      <c r="D54" s="2">
        <f ca="1"/>
        <v>0</v>
      </c>
      <c r="E54" s="2">
        <f ca="1"/>
        <v>0</v>
      </c>
      <c r="F54" s="2">
        <f ca="1"/>
        <v>0</v>
      </c>
      <c r="G54" s="2">
        <f ca="1"/>
        <v>0</v>
      </c>
      <c r="H54" s="2">
        <f ca="1"/>
        <v>0</v>
      </c>
      <c r="I54" s="2">
        <f ca="1"/>
        <v>0</v>
      </c>
      <c r="J54" s="2">
        <f ca="1"/>
        <v>0</v>
      </c>
      <c r="K54" s="2">
        <f ca="1"/>
        <v>0</v>
      </c>
      <c r="L54" s="2" cm="1">
        <f t="array" aca="1" ref="L54" ca="1">IF(B54=0,0,INDIRECT("MRN_"&amp;A54))</f>
        <v>0</v>
      </c>
      <c r="M54" s="2">
        <f t="shared" ca="1" si="24"/>
        <v>0</v>
      </c>
      <c r="N54" s="2" t="str">
        <f t="shared" ca="1" si="25"/>
        <v>No</v>
      </c>
      <c r="O54" s="2" t="str">
        <f t="shared" ca="1" si="26"/>
        <v>No</v>
      </c>
      <c r="P54" s="2" t="str" cm="1">
        <f t="array" aca="1" ref="P54" ca="1">IF(OR(INDIRECT("MRN_"&amp;A54)="N/A",B54=0),"No","Yes")</f>
        <v>No</v>
      </c>
      <c r="S54" s="2" t="s">
        <v>33</v>
      </c>
      <c r="T54" s="2" t="str">
        <f>IF(MRN_19="N/A","No","Yes")</f>
        <v>No</v>
      </c>
      <c r="U54" s="22">
        <f t="shared" ca="1" si="27"/>
        <v>0</v>
      </c>
      <c r="V54" s="2" t="str">
        <f t="shared" ca="1" si="55"/>
        <v/>
      </c>
      <c r="W54" s="2" t="str">
        <f t="shared" ca="1" si="55"/>
        <v/>
      </c>
      <c r="X54" s="2" t="str">
        <f t="shared" ca="1" si="55"/>
        <v/>
      </c>
      <c r="Y54" s="2" t="str">
        <f t="shared" ca="1" si="55"/>
        <v/>
      </c>
      <c r="Z54" s="2" t="str">
        <f t="shared" ca="1" si="55"/>
        <v/>
      </c>
      <c r="AA54" s="2" t="str">
        <f t="shared" ca="1" si="55"/>
        <v/>
      </c>
      <c r="AB54" s="22">
        <f t="shared" ca="1" si="28"/>
        <v>0</v>
      </c>
      <c r="AC54" s="2" t="str">
        <f t="shared" ca="1" si="56"/>
        <v/>
      </c>
      <c r="AD54" s="2" t="str">
        <f t="shared" ca="1" si="56"/>
        <v/>
      </c>
      <c r="AE54" s="2" t="str">
        <f t="shared" ca="1" si="56"/>
        <v/>
      </c>
      <c r="AF54" s="2" t="str">
        <f t="shared" ca="1" si="56"/>
        <v/>
      </c>
      <c r="AG54" s="2" t="str">
        <f t="shared" ca="1" si="56"/>
        <v/>
      </c>
      <c r="AH54" s="2" t="str">
        <f t="shared" ca="1" si="56"/>
        <v/>
      </c>
      <c r="AI54" s="2" t="str">
        <f t="shared" ca="1" si="56"/>
        <v/>
      </c>
      <c r="AJ54" s="2" t="str">
        <f t="shared" ca="1" si="56"/>
        <v/>
      </c>
      <c r="AK54" s="22">
        <f t="shared" ca="1" si="29"/>
        <v>0</v>
      </c>
      <c r="AL54" s="2" t="str">
        <f t="shared" ca="1" si="57"/>
        <v/>
      </c>
      <c r="AM54" s="2" t="str">
        <f t="shared" ca="1" si="57"/>
        <v/>
      </c>
      <c r="AN54" s="2" t="str">
        <f t="shared" ca="1" si="57"/>
        <v/>
      </c>
      <c r="AO54" s="2" t="str">
        <f t="shared" ca="1" si="57"/>
        <v/>
      </c>
      <c r="AP54" s="2" t="str">
        <f t="shared" ca="1" si="57"/>
        <v/>
      </c>
      <c r="AQ54" s="2" t="str">
        <f t="shared" ca="1" si="57"/>
        <v/>
      </c>
      <c r="AR54" s="2" t="str">
        <f t="shared" ca="1" si="57"/>
        <v/>
      </c>
      <c r="AS54" s="2" t="str">
        <f t="shared" ca="1" si="57"/>
        <v/>
      </c>
      <c r="AT54" s="22">
        <f t="shared" ca="1" si="30"/>
        <v>0</v>
      </c>
      <c r="AU54" s="2" t="str">
        <f t="shared" ca="1" si="3"/>
        <v/>
      </c>
      <c r="AV54" s="2" t="str">
        <f t="shared" ca="1" si="3"/>
        <v/>
      </c>
      <c r="AW54" s="22">
        <f t="shared" ca="1" si="31"/>
        <v>0</v>
      </c>
      <c r="AX54" s="2" t="str">
        <f t="shared" ca="1" si="4"/>
        <v/>
      </c>
      <c r="AY54" s="2" t="str">
        <f t="shared" ca="1" si="4"/>
        <v/>
      </c>
      <c r="AZ54" s="22">
        <f t="shared" ca="1" si="5"/>
        <v>0</v>
      </c>
      <c r="BA54" s="2" t="str">
        <f t="shared" ca="1" si="6"/>
        <v/>
      </c>
      <c r="BB54" s="22">
        <f t="shared" ca="1" si="32"/>
        <v>0</v>
      </c>
      <c r="BC54" s="2" t="str">
        <f t="shared" ca="1" si="7"/>
        <v/>
      </c>
      <c r="BD54" s="2" t="str">
        <f t="shared" ca="1" si="7"/>
        <v/>
      </c>
      <c r="BE54" s="22">
        <f t="shared" ca="1" si="33"/>
        <v>0</v>
      </c>
      <c r="BF54" s="2" t="str">
        <f t="shared" ca="1" si="34"/>
        <v/>
      </c>
      <c r="BG54" s="2" t="str">
        <f t="shared" ca="1" si="34"/>
        <v/>
      </c>
      <c r="BH54" s="2" t="str">
        <f t="shared" ca="1" si="34"/>
        <v/>
      </c>
      <c r="BI54" s="2" t="str">
        <f t="shared" ca="1" si="34"/>
        <v/>
      </c>
      <c r="BJ54" s="22">
        <f t="shared" ca="1" si="35"/>
        <v>0</v>
      </c>
      <c r="BK54" s="2" t="str">
        <f t="shared" ca="1" si="34"/>
        <v/>
      </c>
      <c r="BL54" s="2" t="str">
        <f t="shared" ca="1" si="34"/>
        <v/>
      </c>
      <c r="BM54" s="2" t="str">
        <f t="shared" ca="1" si="34"/>
        <v/>
      </c>
      <c r="BN54" s="2" t="str">
        <f t="shared" ca="1" si="34"/>
        <v/>
      </c>
      <c r="BO54" s="2" t="str">
        <f t="shared" ca="1" si="34"/>
        <v/>
      </c>
      <c r="BP54" s="2" t="str">
        <f t="shared" ca="1" si="34"/>
        <v/>
      </c>
      <c r="BQ54" s="2" t="str">
        <f t="shared" ca="1" si="34"/>
        <v/>
      </c>
      <c r="BR54" s="2" t="str">
        <f t="shared" ca="1" si="34"/>
        <v/>
      </c>
      <c r="BS54" s="2" t="str">
        <f t="shared" ca="1" si="34"/>
        <v/>
      </c>
      <c r="BT54" s="2" t="str">
        <f t="shared" ca="1" si="34"/>
        <v/>
      </c>
      <c r="BU54" s="2" t="str">
        <f t="shared" ca="1" si="34"/>
        <v/>
      </c>
      <c r="BV54" s="2" t="str">
        <f t="shared" ca="1" si="58"/>
        <v/>
      </c>
      <c r="BW54" s="22">
        <f t="shared" ca="1" si="36"/>
        <v>0</v>
      </c>
      <c r="BX54" s="2" t="str" cm="1">
        <f t="array" aca="1" ref="BX54" ca="1">INDIRECT("'"&amp;$S54&amp;"'!$P$90")</f>
        <v/>
      </c>
      <c r="BY54" s="2" t="str" cm="1">
        <f t="array" aca="1" ref="BY54" ca="1">INDIRECT("'"&amp;$S54&amp;"'!$P$91")</f>
        <v/>
      </c>
      <c r="BZ54" s="2" t="str" cm="1">
        <f t="array" aca="1" ref="BZ54" ca="1">INDIRECT("'"&amp;$S54&amp;"'!$P$92")</f>
        <v/>
      </c>
      <c r="CA54" s="2" t="str" cm="1">
        <f t="array" aca="1" ref="CA54" ca="1">INDIRECT("'"&amp;$S54&amp;"'!$P$93")</f>
        <v/>
      </c>
      <c r="CB54" s="2" t="str" cm="1">
        <f t="array" aca="1" ref="CB54" ca="1">INDIRECT("'"&amp;$S54&amp;"'!$P$94")</f>
        <v/>
      </c>
      <c r="CC54" s="2" t="str" cm="1">
        <f t="array" aca="1" ref="CC54" ca="1">INDIRECT("'"&amp;$S54&amp;"'!$P$95")</f>
        <v/>
      </c>
      <c r="CD54" s="2" t="str" cm="1">
        <f t="array" aca="1" ref="CD54" ca="1">INDIRECT("'"&amp;$S54&amp;"'!$P$96")</f>
        <v/>
      </c>
      <c r="CE54" s="2" t="str" cm="1">
        <f t="array" aca="1" ref="CE54" ca="1">INDIRECT("'"&amp;$S54&amp;"'!$P$97")</f>
        <v/>
      </c>
      <c r="CF54" s="2" t="str" cm="1">
        <f t="array" aca="1" ref="CF54" ca="1">INDIRECT("'"&amp;$S54&amp;"'!$P$98")</f>
        <v/>
      </c>
      <c r="CG54" s="2" t="str" cm="1">
        <f t="array" aca="1" ref="CG54" ca="1">INDIRECT("'"&amp;$S54&amp;"'!$P$99")</f>
        <v/>
      </c>
      <c r="CH54" s="2" t="str" cm="1">
        <f t="array" aca="1" ref="CH54" ca="1">INDIRECT("'"&amp;$S54&amp;"'!$P$100")</f>
        <v/>
      </c>
      <c r="CI54" s="2" t="str" cm="1">
        <f t="array" aca="1" ref="CI54" ca="1">INDIRECT("'"&amp;$S54&amp;"'!$P$101")</f>
        <v/>
      </c>
      <c r="CJ54" s="22">
        <f t="shared" ca="1" si="37"/>
        <v>0</v>
      </c>
      <c r="CK54" s="2" t="str">
        <f t="shared" ca="1" si="9"/>
        <v/>
      </c>
      <c r="CL54" s="2" t="str">
        <f t="shared" ca="1" si="9"/>
        <v/>
      </c>
      <c r="CM54" s="2" t="str">
        <f t="shared" ca="1" si="9"/>
        <v/>
      </c>
      <c r="CN54" s="22">
        <f t="shared" ca="1" si="38"/>
        <v>0</v>
      </c>
      <c r="CO54" s="2" t="str">
        <f t="shared" ca="1" si="10"/>
        <v/>
      </c>
      <c r="CP54" s="2" t="str">
        <f t="shared" ca="1" si="10"/>
        <v/>
      </c>
      <c r="CQ54" s="2" t="str">
        <f t="shared" ca="1" si="10"/>
        <v/>
      </c>
      <c r="CR54" s="22">
        <f t="shared" ca="1" si="39"/>
        <v>0</v>
      </c>
      <c r="CS54" s="2" t="str">
        <f t="shared" ca="1" si="11"/>
        <v/>
      </c>
      <c r="CT54" s="2" t="str">
        <f t="shared" ca="1" si="11"/>
        <v/>
      </c>
      <c r="CU54" s="22">
        <f t="shared" ca="1" si="40"/>
        <v>0</v>
      </c>
      <c r="CV54" s="2" t="str">
        <f t="shared" ca="1" si="12"/>
        <v/>
      </c>
      <c r="CW54" s="2" t="str">
        <f t="shared" ca="1" si="12"/>
        <v/>
      </c>
      <c r="CX54" s="22">
        <f t="shared" ca="1" si="41"/>
        <v>0</v>
      </c>
      <c r="CY54" s="2" t="str">
        <f t="shared" ca="1" si="59"/>
        <v/>
      </c>
      <c r="CZ54" s="2" t="str">
        <f t="shared" ca="1" si="59"/>
        <v/>
      </c>
      <c r="DA54" s="2" t="str">
        <f t="shared" ca="1" si="59"/>
        <v/>
      </c>
      <c r="DB54" s="2" t="str">
        <f t="shared" ca="1" si="59"/>
        <v/>
      </c>
      <c r="DC54" s="2" t="str">
        <f t="shared" ca="1" si="59"/>
        <v/>
      </c>
      <c r="DD54" s="2" t="str">
        <f t="shared" ca="1" si="59"/>
        <v/>
      </c>
      <c r="DE54" s="2" t="str">
        <f t="shared" ca="1" si="59"/>
        <v/>
      </c>
      <c r="DF54" s="2" t="str">
        <f t="shared" ca="1" si="59"/>
        <v/>
      </c>
      <c r="DG54" s="2" t="str">
        <f t="shared" ca="1" si="59"/>
        <v/>
      </c>
      <c r="DH54" s="2" t="str">
        <f t="shared" ca="1" si="59"/>
        <v/>
      </c>
      <c r="DI54" s="2" t="str">
        <f t="shared" ca="1" si="60"/>
        <v/>
      </c>
      <c r="DJ54" s="2" t="str">
        <f t="shared" ca="1" si="60"/>
        <v/>
      </c>
      <c r="DK54" s="2" t="str">
        <f t="shared" ca="1" si="60"/>
        <v/>
      </c>
      <c r="DL54" s="2" t="str">
        <f t="shared" ca="1" si="60"/>
        <v/>
      </c>
      <c r="DM54" s="2" t="str">
        <f t="shared" ca="1" si="60"/>
        <v/>
      </c>
      <c r="DN54" s="2" t="str">
        <f t="shared" ca="1" si="60"/>
        <v/>
      </c>
      <c r="DO54" s="2" t="str">
        <f t="shared" ca="1" si="60"/>
        <v/>
      </c>
      <c r="DP54" s="2" t="str">
        <f t="shared" ca="1" si="60"/>
        <v/>
      </c>
      <c r="DQ54" s="2" t="str">
        <f t="shared" ca="1" si="60"/>
        <v/>
      </c>
      <c r="DR54" s="2" t="str">
        <f t="shared" ca="1" si="60"/>
        <v/>
      </c>
      <c r="DS54" s="2" t="str">
        <f t="shared" ca="1" si="61"/>
        <v/>
      </c>
      <c r="DT54" s="2" t="str">
        <f t="shared" ca="1" si="61"/>
        <v/>
      </c>
      <c r="DU54" s="2" t="str">
        <f t="shared" ca="1" si="61"/>
        <v/>
      </c>
      <c r="DV54" s="2" t="str">
        <f t="shared" ca="1" si="61"/>
        <v/>
      </c>
      <c r="DW54" s="2" t="str">
        <f t="shared" ca="1" si="61"/>
        <v/>
      </c>
      <c r="DX54" s="2" t="str">
        <f t="shared" ca="1" si="61"/>
        <v/>
      </c>
      <c r="DY54" s="2" t="str">
        <f t="shared" ca="1" si="61"/>
        <v/>
      </c>
      <c r="DZ54" s="2" t="str">
        <f t="shared" ca="1" si="61"/>
        <v/>
      </c>
      <c r="EA54" s="2" t="str">
        <f t="shared" ca="1" si="61"/>
        <v/>
      </c>
      <c r="EB54" s="2" t="str">
        <f t="shared" ca="1" si="61"/>
        <v/>
      </c>
      <c r="EC54" s="2" t="str">
        <f t="shared" ca="1" si="62"/>
        <v/>
      </c>
      <c r="ED54" s="2" t="str">
        <f t="shared" ca="1" si="62"/>
        <v/>
      </c>
      <c r="EE54" s="2" t="str">
        <f t="shared" ca="1" si="62"/>
        <v/>
      </c>
      <c r="EF54" s="2" t="str">
        <f t="shared" ca="1" si="62"/>
        <v/>
      </c>
      <c r="EG54" s="2" t="str">
        <f t="shared" ca="1" si="62"/>
        <v/>
      </c>
      <c r="EH54" s="2" t="str">
        <f t="shared" ca="1" si="62"/>
        <v/>
      </c>
      <c r="EI54" s="2" t="str">
        <f t="shared" ca="1" si="62"/>
        <v/>
      </c>
      <c r="EJ54" s="2" t="str">
        <f t="shared" ca="1" si="62"/>
        <v/>
      </c>
      <c r="EK54" s="2" t="str">
        <f t="shared" ca="1" si="62"/>
        <v/>
      </c>
      <c r="EL54" s="2" t="str">
        <f t="shared" ca="1" si="62"/>
        <v/>
      </c>
      <c r="EM54" s="2" t="str">
        <f t="shared" ca="1" si="62"/>
        <v/>
      </c>
      <c r="EN54" s="2" t="str">
        <f t="shared" ca="1" si="62"/>
        <v/>
      </c>
      <c r="EO54" s="2" t="str">
        <f t="shared" ca="1" si="62"/>
        <v/>
      </c>
      <c r="EP54" s="2">
        <f t="shared" ca="1" si="17"/>
        <v>0</v>
      </c>
      <c r="EQ54" s="2">
        <f t="shared" ca="1" si="18"/>
        <v>0</v>
      </c>
      <c r="ER54" s="2">
        <f t="shared" ca="1" si="19"/>
        <v>0</v>
      </c>
      <c r="ES54" s="2">
        <f t="shared" ca="1" si="20"/>
        <v>0</v>
      </c>
      <c r="ET54" s="2">
        <f t="shared" ca="1" si="21"/>
        <v>0</v>
      </c>
      <c r="EU54" s="2">
        <f t="shared" ca="1" si="22"/>
        <v>0</v>
      </c>
      <c r="EV54" s="2">
        <f t="shared" ca="1" si="23"/>
        <v>0</v>
      </c>
      <c r="EW54" s="2">
        <f t="shared" ca="1" si="42"/>
        <v>0</v>
      </c>
      <c r="EX54" s="2">
        <f t="shared" ca="1" si="43"/>
        <v>0</v>
      </c>
      <c r="EY54" s="2">
        <f t="shared" ca="1" si="44"/>
        <v>0</v>
      </c>
      <c r="EZ54" s="2">
        <f t="shared" ca="1" si="45"/>
        <v>0</v>
      </c>
      <c r="FA54" s="2">
        <f t="shared" ca="1" si="46"/>
        <v>0</v>
      </c>
      <c r="FB54" s="2">
        <f t="shared" ca="1" si="47"/>
        <v>0</v>
      </c>
      <c r="FC54" s="2">
        <f t="shared" ca="1" si="48"/>
        <v>0</v>
      </c>
      <c r="FD54" s="2">
        <f t="shared" ca="1" si="49"/>
        <v>0</v>
      </c>
      <c r="FE54">
        <f t="shared" ca="1" si="50"/>
        <v>0</v>
      </c>
      <c r="FF54">
        <f t="shared" ca="1" si="51"/>
        <v>0</v>
      </c>
      <c r="FG54">
        <f t="shared" ca="1" si="52"/>
        <v>0</v>
      </c>
      <c r="FH54" s="21">
        <f t="shared" ca="1" si="53"/>
        <v>0</v>
      </c>
      <c r="FI54" t="str">
        <f t="shared" ca="1" si="54"/>
        <v>No</v>
      </c>
    </row>
    <row r="55" spans="1:165" ht="15" x14ac:dyDescent="0.2">
      <c r="A55" s="62">
        <v>1</v>
      </c>
      <c r="B55" s="2">
        <f ca="1"/>
        <v>0</v>
      </c>
      <c r="C55" s="2">
        <f ca="1"/>
        <v>0</v>
      </c>
      <c r="D55" s="2">
        <f ca="1"/>
        <v>0</v>
      </c>
      <c r="E55" s="2">
        <f ca="1"/>
        <v>0</v>
      </c>
      <c r="F55" s="2">
        <f ca="1"/>
        <v>0</v>
      </c>
      <c r="G55" s="2">
        <f ca="1"/>
        <v>0</v>
      </c>
      <c r="H55" s="2">
        <f ca="1"/>
        <v>0</v>
      </c>
      <c r="I55" s="2">
        <f ca="1"/>
        <v>0</v>
      </c>
      <c r="J55" s="2">
        <f ca="1"/>
        <v>0</v>
      </c>
      <c r="K55" s="2">
        <f ca="1"/>
        <v>0</v>
      </c>
      <c r="L55" s="2" cm="1">
        <f t="array" aca="1" ref="L55" ca="1">IF(B55=0,0,INDIRECT("MRN_"&amp;A55))</f>
        <v>0</v>
      </c>
      <c r="M55" s="2">
        <f t="shared" ca="1" si="24"/>
        <v>0</v>
      </c>
      <c r="N55" s="2" t="str">
        <f t="shared" ca="1" si="25"/>
        <v>No</v>
      </c>
      <c r="O55" s="2" t="str">
        <f t="shared" ca="1" si="26"/>
        <v>No</v>
      </c>
      <c r="P55" s="2" t="str" cm="1">
        <f t="array" aca="1" ref="P55" ca="1">IF(OR(INDIRECT("MRN_"&amp;A55)="N/A",B55=0),"No","Yes")</f>
        <v>No</v>
      </c>
      <c r="S55" s="2" t="s">
        <v>34</v>
      </c>
      <c r="T55" s="2" t="str">
        <f>IF(MRN_20="N/A","No","Yes")</f>
        <v>No</v>
      </c>
      <c r="U55" s="22">
        <f t="shared" ca="1" si="27"/>
        <v>0</v>
      </c>
      <c r="V55" s="2" t="str">
        <f t="shared" ca="1" si="55"/>
        <v/>
      </c>
      <c r="W55" s="2" t="str">
        <f t="shared" ca="1" si="55"/>
        <v/>
      </c>
      <c r="X55" s="2" t="str">
        <f t="shared" ca="1" si="55"/>
        <v/>
      </c>
      <c r="Y55" s="2" t="str">
        <f t="shared" ca="1" si="55"/>
        <v/>
      </c>
      <c r="Z55" s="2" t="str">
        <f t="shared" ca="1" si="55"/>
        <v/>
      </c>
      <c r="AA55" s="2" t="str">
        <f t="shared" ca="1" si="55"/>
        <v/>
      </c>
      <c r="AB55" s="22">
        <f t="shared" ca="1" si="28"/>
        <v>0</v>
      </c>
      <c r="AC55" s="2" t="str">
        <f t="shared" ca="1" si="56"/>
        <v/>
      </c>
      <c r="AD55" s="2" t="str">
        <f t="shared" ca="1" si="56"/>
        <v/>
      </c>
      <c r="AE55" s="2" t="str">
        <f t="shared" ca="1" si="56"/>
        <v/>
      </c>
      <c r="AF55" s="2" t="str">
        <f t="shared" ca="1" si="56"/>
        <v/>
      </c>
      <c r="AG55" s="2" t="str">
        <f t="shared" ca="1" si="56"/>
        <v/>
      </c>
      <c r="AH55" s="2" t="str">
        <f t="shared" ca="1" si="56"/>
        <v/>
      </c>
      <c r="AI55" s="2" t="str">
        <f t="shared" ca="1" si="56"/>
        <v/>
      </c>
      <c r="AJ55" s="2" t="str">
        <f t="shared" ca="1" si="56"/>
        <v/>
      </c>
      <c r="AK55" s="22">
        <f t="shared" ca="1" si="29"/>
        <v>0</v>
      </c>
      <c r="AL55" s="2" t="str">
        <f t="shared" ca="1" si="57"/>
        <v/>
      </c>
      <c r="AM55" s="2" t="str">
        <f t="shared" ca="1" si="57"/>
        <v/>
      </c>
      <c r="AN55" s="2" t="str">
        <f t="shared" ca="1" si="57"/>
        <v/>
      </c>
      <c r="AO55" s="2" t="str">
        <f t="shared" ca="1" si="57"/>
        <v/>
      </c>
      <c r="AP55" s="2" t="str">
        <f t="shared" ca="1" si="57"/>
        <v/>
      </c>
      <c r="AQ55" s="2" t="str">
        <f t="shared" ca="1" si="57"/>
        <v/>
      </c>
      <c r="AR55" s="2" t="str">
        <f t="shared" ca="1" si="57"/>
        <v/>
      </c>
      <c r="AS55" s="2" t="str">
        <f t="shared" ca="1" si="57"/>
        <v/>
      </c>
      <c r="AT55" s="22">
        <f t="shared" ca="1" si="30"/>
        <v>0</v>
      </c>
      <c r="AU55" s="2" t="str">
        <f t="shared" ca="1" si="3"/>
        <v/>
      </c>
      <c r="AV55" s="2" t="str">
        <f t="shared" ca="1" si="3"/>
        <v/>
      </c>
      <c r="AW55" s="22">
        <f t="shared" ca="1" si="31"/>
        <v>0</v>
      </c>
      <c r="AX55" s="2" t="str">
        <f t="shared" ca="1" si="4"/>
        <v/>
      </c>
      <c r="AY55" s="2" t="str">
        <f t="shared" ca="1" si="4"/>
        <v/>
      </c>
      <c r="AZ55" s="22">
        <f t="shared" ca="1" si="5"/>
        <v>0</v>
      </c>
      <c r="BA55" s="2" t="str">
        <f t="shared" ca="1" si="6"/>
        <v/>
      </c>
      <c r="BB55" s="22">
        <f t="shared" ca="1" si="32"/>
        <v>0</v>
      </c>
      <c r="BC55" s="2" t="str">
        <f t="shared" ca="1" si="7"/>
        <v/>
      </c>
      <c r="BD55" s="2" t="str">
        <f t="shared" ca="1" si="7"/>
        <v/>
      </c>
      <c r="BE55" s="22">
        <f t="shared" ca="1" si="33"/>
        <v>0</v>
      </c>
      <c r="BF55" s="2" t="str">
        <f t="shared" ca="1" si="34"/>
        <v/>
      </c>
      <c r="BG55" s="2" t="str">
        <f t="shared" ca="1" si="34"/>
        <v/>
      </c>
      <c r="BH55" s="2" t="str">
        <f t="shared" ca="1" si="34"/>
        <v/>
      </c>
      <c r="BI55" s="2" t="str">
        <f t="shared" ca="1" si="34"/>
        <v/>
      </c>
      <c r="BJ55" s="22">
        <f t="shared" ca="1" si="35"/>
        <v>0</v>
      </c>
      <c r="BK55" s="2" t="str">
        <f t="shared" ca="1" si="34"/>
        <v/>
      </c>
      <c r="BL55" s="2" t="str">
        <f t="shared" ca="1" si="34"/>
        <v/>
      </c>
      <c r="BM55" s="2" t="str">
        <f t="shared" ca="1" si="34"/>
        <v/>
      </c>
      <c r="BN55" s="2" t="str">
        <f t="shared" ca="1" si="34"/>
        <v/>
      </c>
      <c r="BO55" s="2" t="str">
        <f t="shared" ca="1" si="34"/>
        <v/>
      </c>
      <c r="BP55" s="2" t="str">
        <f t="shared" ca="1" si="34"/>
        <v/>
      </c>
      <c r="BQ55" s="2" t="str">
        <f t="shared" ca="1" si="34"/>
        <v/>
      </c>
      <c r="BR55" s="2" t="str">
        <f t="shared" ca="1" si="34"/>
        <v/>
      </c>
      <c r="BS55" s="2" t="str">
        <f t="shared" ca="1" si="34"/>
        <v/>
      </c>
      <c r="BT55" s="2" t="str">
        <f t="shared" ca="1" si="34"/>
        <v/>
      </c>
      <c r="BU55" s="2" t="str">
        <f t="shared" ca="1" si="34"/>
        <v/>
      </c>
      <c r="BV55" s="2" t="str">
        <f t="shared" ca="1" si="58"/>
        <v/>
      </c>
      <c r="BW55" s="22">
        <f t="shared" ca="1" si="36"/>
        <v>0</v>
      </c>
      <c r="BX55" s="2" t="str" cm="1">
        <f t="array" aca="1" ref="BX55" ca="1">INDIRECT("'"&amp;$S55&amp;"'!$P$90")</f>
        <v/>
      </c>
      <c r="BY55" s="2" t="str" cm="1">
        <f t="array" aca="1" ref="BY55" ca="1">INDIRECT("'"&amp;$S55&amp;"'!$P$91")</f>
        <v/>
      </c>
      <c r="BZ55" s="2" t="str" cm="1">
        <f t="array" aca="1" ref="BZ55" ca="1">INDIRECT("'"&amp;$S55&amp;"'!$P$92")</f>
        <v/>
      </c>
      <c r="CA55" s="2" t="str" cm="1">
        <f t="array" aca="1" ref="CA55" ca="1">INDIRECT("'"&amp;$S55&amp;"'!$P$93")</f>
        <v/>
      </c>
      <c r="CB55" s="2" t="str" cm="1">
        <f t="array" aca="1" ref="CB55" ca="1">INDIRECT("'"&amp;$S55&amp;"'!$P$94")</f>
        <v/>
      </c>
      <c r="CC55" s="2" t="str" cm="1">
        <f t="array" aca="1" ref="CC55" ca="1">INDIRECT("'"&amp;$S55&amp;"'!$P$95")</f>
        <v/>
      </c>
      <c r="CD55" s="2" t="str" cm="1">
        <f t="array" aca="1" ref="CD55" ca="1">INDIRECT("'"&amp;$S55&amp;"'!$P$96")</f>
        <v/>
      </c>
      <c r="CE55" s="2" t="str" cm="1">
        <f t="array" aca="1" ref="CE55" ca="1">INDIRECT("'"&amp;$S55&amp;"'!$P$97")</f>
        <v/>
      </c>
      <c r="CF55" s="2" t="str" cm="1">
        <f t="array" aca="1" ref="CF55" ca="1">INDIRECT("'"&amp;$S55&amp;"'!$P$98")</f>
        <v/>
      </c>
      <c r="CG55" s="2" t="str" cm="1">
        <f t="array" aca="1" ref="CG55" ca="1">INDIRECT("'"&amp;$S55&amp;"'!$P$99")</f>
        <v/>
      </c>
      <c r="CH55" s="2" t="str" cm="1">
        <f t="array" aca="1" ref="CH55" ca="1">INDIRECT("'"&amp;$S55&amp;"'!$P$100")</f>
        <v/>
      </c>
      <c r="CI55" s="2" t="str" cm="1">
        <f t="array" aca="1" ref="CI55" ca="1">INDIRECT("'"&amp;$S55&amp;"'!$P$101")</f>
        <v/>
      </c>
      <c r="CJ55" s="22">
        <f t="shared" ca="1" si="37"/>
        <v>0</v>
      </c>
      <c r="CK55" s="2" t="str">
        <f t="shared" ca="1" si="9"/>
        <v/>
      </c>
      <c r="CL55" s="2" t="str">
        <f t="shared" ca="1" si="9"/>
        <v/>
      </c>
      <c r="CM55" s="2" t="str">
        <f t="shared" ca="1" si="9"/>
        <v/>
      </c>
      <c r="CN55" s="22">
        <f t="shared" ca="1" si="38"/>
        <v>0</v>
      </c>
      <c r="CO55" s="2" t="str">
        <f t="shared" ca="1" si="10"/>
        <v/>
      </c>
      <c r="CP55" s="2" t="str">
        <f t="shared" ca="1" si="10"/>
        <v/>
      </c>
      <c r="CQ55" s="2" t="str">
        <f t="shared" ca="1" si="10"/>
        <v/>
      </c>
      <c r="CR55" s="22">
        <f t="shared" ca="1" si="39"/>
        <v>0</v>
      </c>
      <c r="CS55" s="2" t="str">
        <f t="shared" ca="1" si="11"/>
        <v/>
      </c>
      <c r="CT55" s="2" t="str">
        <f t="shared" ca="1" si="11"/>
        <v/>
      </c>
      <c r="CU55" s="22">
        <f t="shared" ca="1" si="40"/>
        <v>0</v>
      </c>
      <c r="CV55" s="2" t="str">
        <f t="shared" ca="1" si="12"/>
        <v/>
      </c>
      <c r="CW55" s="2" t="str">
        <f t="shared" ca="1" si="12"/>
        <v/>
      </c>
      <c r="CX55" s="22">
        <f t="shared" ca="1" si="41"/>
        <v>0</v>
      </c>
      <c r="CY55" s="2" t="str">
        <f t="shared" ca="1" si="59"/>
        <v/>
      </c>
      <c r="CZ55" s="2" t="str">
        <f t="shared" ca="1" si="59"/>
        <v/>
      </c>
      <c r="DA55" s="2" t="str">
        <f t="shared" ca="1" si="59"/>
        <v/>
      </c>
      <c r="DB55" s="2" t="str">
        <f t="shared" ca="1" si="59"/>
        <v/>
      </c>
      <c r="DC55" s="2" t="str">
        <f t="shared" ca="1" si="59"/>
        <v/>
      </c>
      <c r="DD55" s="2" t="str">
        <f t="shared" ca="1" si="59"/>
        <v/>
      </c>
      <c r="DE55" s="2" t="str">
        <f t="shared" ca="1" si="59"/>
        <v/>
      </c>
      <c r="DF55" s="2" t="str">
        <f t="shared" ca="1" si="59"/>
        <v/>
      </c>
      <c r="DG55" s="2" t="str">
        <f t="shared" ca="1" si="59"/>
        <v/>
      </c>
      <c r="DH55" s="2" t="str">
        <f t="shared" ca="1" si="59"/>
        <v/>
      </c>
      <c r="DI55" s="2" t="str">
        <f t="shared" ca="1" si="60"/>
        <v/>
      </c>
      <c r="DJ55" s="2" t="str">
        <f t="shared" ca="1" si="60"/>
        <v/>
      </c>
      <c r="DK55" s="2" t="str">
        <f t="shared" ca="1" si="60"/>
        <v/>
      </c>
      <c r="DL55" s="2" t="str">
        <f t="shared" ca="1" si="60"/>
        <v/>
      </c>
      <c r="DM55" s="2" t="str">
        <f t="shared" ca="1" si="60"/>
        <v/>
      </c>
      <c r="DN55" s="2" t="str">
        <f t="shared" ca="1" si="60"/>
        <v/>
      </c>
      <c r="DO55" s="2" t="str">
        <f t="shared" ca="1" si="60"/>
        <v/>
      </c>
      <c r="DP55" s="2" t="str">
        <f t="shared" ca="1" si="60"/>
        <v/>
      </c>
      <c r="DQ55" s="2" t="str">
        <f t="shared" ca="1" si="60"/>
        <v/>
      </c>
      <c r="DR55" s="2" t="str">
        <f t="shared" ca="1" si="60"/>
        <v/>
      </c>
      <c r="DS55" s="2" t="str">
        <f t="shared" ca="1" si="61"/>
        <v/>
      </c>
      <c r="DT55" s="2" t="str">
        <f t="shared" ca="1" si="61"/>
        <v/>
      </c>
      <c r="DU55" s="2" t="str">
        <f t="shared" ca="1" si="61"/>
        <v/>
      </c>
      <c r="DV55" s="2" t="str">
        <f t="shared" ca="1" si="61"/>
        <v/>
      </c>
      <c r="DW55" s="2" t="str">
        <f t="shared" ca="1" si="61"/>
        <v/>
      </c>
      <c r="DX55" s="2" t="str">
        <f t="shared" ca="1" si="61"/>
        <v/>
      </c>
      <c r="DY55" s="2" t="str">
        <f t="shared" ca="1" si="61"/>
        <v/>
      </c>
      <c r="DZ55" s="2" t="str">
        <f t="shared" ca="1" si="61"/>
        <v/>
      </c>
      <c r="EA55" s="2" t="str">
        <f t="shared" ca="1" si="61"/>
        <v/>
      </c>
      <c r="EB55" s="2" t="str">
        <f t="shared" ca="1" si="61"/>
        <v/>
      </c>
      <c r="EC55" s="2" t="str">
        <f t="shared" ca="1" si="62"/>
        <v/>
      </c>
      <c r="ED55" s="2" t="str">
        <f t="shared" ca="1" si="62"/>
        <v/>
      </c>
      <c r="EE55" s="2" t="str">
        <f t="shared" ca="1" si="62"/>
        <v/>
      </c>
      <c r="EF55" s="2" t="str">
        <f t="shared" ca="1" si="62"/>
        <v/>
      </c>
      <c r="EG55" s="2" t="str">
        <f t="shared" ca="1" si="62"/>
        <v/>
      </c>
      <c r="EH55" s="2" t="str">
        <f t="shared" ca="1" si="62"/>
        <v/>
      </c>
      <c r="EI55" s="2" t="str">
        <f t="shared" ca="1" si="62"/>
        <v/>
      </c>
      <c r="EJ55" s="2" t="str">
        <f t="shared" ca="1" si="62"/>
        <v/>
      </c>
      <c r="EK55" s="2" t="str">
        <f t="shared" ca="1" si="62"/>
        <v/>
      </c>
      <c r="EL55" s="2" t="str">
        <f t="shared" ca="1" si="62"/>
        <v/>
      </c>
      <c r="EM55" s="2" t="str">
        <f t="shared" ca="1" si="62"/>
        <v/>
      </c>
      <c r="EN55" s="2" t="str">
        <f t="shared" ca="1" si="62"/>
        <v/>
      </c>
      <c r="EO55" s="2" t="str">
        <f>'Client 20'!$P$178</f>
        <v/>
      </c>
      <c r="EP55" s="2">
        <f t="shared" ca="1" si="17"/>
        <v>0</v>
      </c>
      <c r="EQ55" s="2">
        <f t="shared" ca="1" si="18"/>
        <v>0</v>
      </c>
      <c r="ER55" s="2">
        <f t="shared" ca="1" si="19"/>
        <v>0</v>
      </c>
      <c r="ES55" s="2">
        <f t="shared" ca="1" si="20"/>
        <v>0</v>
      </c>
      <c r="ET55" s="2">
        <f t="shared" ca="1" si="21"/>
        <v>0</v>
      </c>
      <c r="EU55" s="2">
        <f t="shared" ca="1" si="22"/>
        <v>0</v>
      </c>
      <c r="EV55" s="2">
        <f t="shared" ca="1" si="23"/>
        <v>0</v>
      </c>
      <c r="EW55" s="2">
        <f t="shared" ca="1" si="42"/>
        <v>0</v>
      </c>
      <c r="EX55" s="2">
        <f t="shared" ca="1" si="43"/>
        <v>0</v>
      </c>
      <c r="EY55" s="2">
        <f t="shared" ca="1" si="44"/>
        <v>0</v>
      </c>
      <c r="EZ55" s="2">
        <f t="shared" ca="1" si="45"/>
        <v>0</v>
      </c>
      <c r="FA55" s="2">
        <f t="shared" ca="1" si="46"/>
        <v>0</v>
      </c>
      <c r="FB55" s="2">
        <f t="shared" ca="1" si="47"/>
        <v>0</v>
      </c>
      <c r="FC55" s="2">
        <f t="shared" ca="1" si="48"/>
        <v>0</v>
      </c>
      <c r="FD55" s="2">
        <f t="shared" ca="1" si="49"/>
        <v>0</v>
      </c>
      <c r="FE55">
        <f t="shared" ca="1" si="50"/>
        <v>0</v>
      </c>
      <c r="FF55">
        <f t="shared" ca="1" si="51"/>
        <v>0</v>
      </c>
      <c r="FG55">
        <f t="shared" ca="1" si="52"/>
        <v>0</v>
      </c>
      <c r="FH55" s="21">
        <f t="shared" ca="1" si="53"/>
        <v>0</v>
      </c>
      <c r="FI55" t="str">
        <f t="shared" ca="1" si="54"/>
        <v>No</v>
      </c>
    </row>
    <row r="56" spans="1:165" x14ac:dyDescent="0.2">
      <c r="A56" s="62">
        <v>1</v>
      </c>
      <c r="B56" s="2">
        <f ca="1"/>
        <v>0</v>
      </c>
      <c r="C56" s="2">
        <f ca="1"/>
        <v>0</v>
      </c>
      <c r="D56" s="2">
        <f ca="1"/>
        <v>0</v>
      </c>
      <c r="E56" s="2">
        <f ca="1"/>
        <v>0</v>
      </c>
      <c r="F56" s="2">
        <f ca="1"/>
        <v>0</v>
      </c>
      <c r="G56" s="2">
        <f ca="1"/>
        <v>0</v>
      </c>
      <c r="H56" s="2">
        <f ca="1"/>
        <v>0</v>
      </c>
      <c r="I56" s="2">
        <f ca="1"/>
        <v>0</v>
      </c>
      <c r="J56" s="2">
        <f ca="1"/>
        <v>0</v>
      </c>
      <c r="K56" s="2">
        <f ca="1"/>
        <v>0</v>
      </c>
      <c r="L56" s="2" cm="1">
        <f t="array" aca="1" ref="L56" ca="1">IF(B56=0,0,INDIRECT("MRN_"&amp;A56))</f>
        <v>0</v>
      </c>
      <c r="M56" s="2">
        <f t="shared" ca="1" si="24"/>
        <v>0</v>
      </c>
      <c r="N56" s="2" t="str">
        <f t="shared" ca="1" si="25"/>
        <v>No</v>
      </c>
      <c r="O56" s="2" t="str">
        <f t="shared" ca="1" si="26"/>
        <v>No</v>
      </c>
      <c r="P56" s="2" t="str" cm="1">
        <f t="array" aca="1" ref="P56" ca="1">IF(OR(INDIRECT("MRN_"&amp;A56)="N/A",B56=0),"No","Yes")</f>
        <v>No</v>
      </c>
      <c r="S56" s="154" t="s">
        <v>433</v>
      </c>
      <c r="U56">
        <f ca="1">COUNTIF(V36:AA55,"Pass")</f>
        <v>0</v>
      </c>
      <c r="V56">
        <f ca="1">COUNTIF(V35:V55,"Pass")</f>
        <v>0</v>
      </c>
      <c r="W56">
        <f ca="1">COUNTIF(W35:W55,"Pass")</f>
        <v>0</v>
      </c>
      <c r="X56">
        <f t="shared" ref="X56:DC56" ca="1" si="63">COUNTIF(X35:X55,"Pass")</f>
        <v>0</v>
      </c>
      <c r="Y56">
        <f ca="1">COUNTIF(Y35:Y55,"Pass")</f>
        <v>0</v>
      </c>
      <c r="Z56">
        <f t="shared" ca="1" si="63"/>
        <v>0</v>
      </c>
      <c r="AA56">
        <f t="shared" ca="1" si="63"/>
        <v>0</v>
      </c>
      <c r="AB56">
        <f ca="1">COUNTIF(AC36:AJ55,"Pass")</f>
        <v>0</v>
      </c>
      <c r="AC56">
        <f t="shared" ca="1" si="63"/>
        <v>0</v>
      </c>
      <c r="AD56">
        <f t="shared" ca="1" si="63"/>
        <v>0</v>
      </c>
      <c r="AE56">
        <f t="shared" ca="1" si="63"/>
        <v>0</v>
      </c>
      <c r="AF56">
        <f t="shared" ca="1" si="63"/>
        <v>0</v>
      </c>
      <c r="AG56">
        <f ca="1">COUNTIF(_xlfn.ANCHORARRAY(AH36),"Pass")</f>
        <v>0</v>
      </c>
      <c r="AH56">
        <f t="shared" ca="1" si="63"/>
        <v>0</v>
      </c>
      <c r="AI56">
        <f t="shared" ca="1" si="63"/>
        <v>0</v>
      </c>
      <c r="AJ56">
        <f t="shared" ca="1" si="63"/>
        <v>0</v>
      </c>
      <c r="AK56">
        <f ca="1">COUNTIF(AL36:AS55,"Pass")</f>
        <v>0</v>
      </c>
      <c r="AL56">
        <f ca="1">COUNTIF(_xlfn.ANCHORARRAY(AM36),"Pass")</f>
        <v>0</v>
      </c>
      <c r="AM56">
        <f t="shared" ca="1" si="63"/>
        <v>0</v>
      </c>
      <c r="AN56">
        <f t="shared" ca="1" si="63"/>
        <v>0</v>
      </c>
      <c r="AO56">
        <f t="shared" ca="1" si="63"/>
        <v>0</v>
      </c>
      <c r="AP56">
        <f t="shared" ca="1" si="63"/>
        <v>0</v>
      </c>
      <c r="AQ56">
        <f t="shared" ca="1" si="63"/>
        <v>0</v>
      </c>
      <c r="AR56">
        <f t="shared" ca="1" si="63"/>
        <v>0</v>
      </c>
      <c r="AS56">
        <f t="shared" ca="1" si="63"/>
        <v>0</v>
      </c>
      <c r="AT56">
        <f ca="1">COUNTIF(AU36:AV55,"Pass")</f>
        <v>0</v>
      </c>
      <c r="AU56">
        <f t="shared" ca="1" si="63"/>
        <v>0</v>
      </c>
      <c r="AV56">
        <f t="shared" ca="1" si="63"/>
        <v>0</v>
      </c>
      <c r="AW56">
        <f ca="1">COUNTIF(AX36:AY55,"Pass")</f>
        <v>0</v>
      </c>
      <c r="AX56">
        <f t="shared" ref="AX56" ca="1" si="64">COUNTIF(AX35:AX55,"Pass")</f>
        <v>0</v>
      </c>
      <c r="AY56">
        <f ca="1">COUNTIF(_xlfn.ANCHORARRAY(AZ36),"Pass")</f>
        <v>0</v>
      </c>
      <c r="AZ56">
        <f ca="1">COUNTIF(BA35:BA55,"Pass")</f>
        <v>0</v>
      </c>
      <c r="BA56">
        <f t="shared" ca="1" si="63"/>
        <v>0</v>
      </c>
      <c r="BB56">
        <f ca="1">COUNTIF(BC36:BD55,"Pass")</f>
        <v>0</v>
      </c>
      <c r="BC56">
        <f ca="1">COUNTIF(BC35:BC55,"Pass")</f>
        <v>0</v>
      </c>
      <c r="BD56">
        <f t="shared" ref="BD56" ca="1" si="65">COUNTIF(BD35:BD55,"Pass")</f>
        <v>0</v>
      </c>
      <c r="BE56">
        <f ca="1">COUNTIF(BF36:BI55,"Pass")</f>
        <v>0</v>
      </c>
      <c r="BF56">
        <f t="shared" ref="BF56:BI56" ca="1" si="66">COUNTIF(BF35:BF55,"Pass")</f>
        <v>0</v>
      </c>
      <c r="BG56">
        <f t="shared" ca="1" si="66"/>
        <v>0</v>
      </c>
      <c r="BH56">
        <f t="shared" ca="1" si="66"/>
        <v>0</v>
      </c>
      <c r="BI56">
        <f t="shared" ca="1" si="66"/>
        <v>0</v>
      </c>
      <c r="BJ56">
        <f ca="1">COUNTIF(BK36:BV55,"Pass")</f>
        <v>0</v>
      </c>
      <c r="BK56">
        <f t="shared" ref="BK56:BV56" ca="1" si="67">COUNTIF(BK35:BK55,"Pass")</f>
        <v>0</v>
      </c>
      <c r="BL56">
        <f t="shared" ca="1" si="67"/>
        <v>0</v>
      </c>
      <c r="BM56">
        <f t="shared" ca="1" si="67"/>
        <v>0</v>
      </c>
      <c r="BN56">
        <f t="shared" ca="1" si="67"/>
        <v>0</v>
      </c>
      <c r="BO56">
        <f t="shared" ca="1" si="67"/>
        <v>0</v>
      </c>
      <c r="BP56">
        <f t="shared" ca="1" si="67"/>
        <v>0</v>
      </c>
      <c r="BQ56">
        <f t="shared" ca="1" si="67"/>
        <v>0</v>
      </c>
      <c r="BR56">
        <f t="shared" ca="1" si="67"/>
        <v>0</v>
      </c>
      <c r="BS56">
        <f t="shared" ca="1" si="67"/>
        <v>0</v>
      </c>
      <c r="BT56">
        <f t="shared" ca="1" si="67"/>
        <v>0</v>
      </c>
      <c r="BU56">
        <f t="shared" ca="1" si="67"/>
        <v>0</v>
      </c>
      <c r="BV56">
        <f t="shared" ca="1" si="67"/>
        <v>0</v>
      </c>
      <c r="BW56">
        <f ca="1">COUNTIF(BX36:CI55,"Pass")</f>
        <v>0</v>
      </c>
      <c r="BX56">
        <f t="shared" ref="BX56:CI56" ca="1" si="68">COUNTIF(BX35:BX55,"Pass")</f>
        <v>0</v>
      </c>
      <c r="BY56">
        <f t="shared" ca="1" si="68"/>
        <v>0</v>
      </c>
      <c r="BZ56">
        <f t="shared" ca="1" si="68"/>
        <v>0</v>
      </c>
      <c r="CA56">
        <f t="shared" ca="1" si="68"/>
        <v>0</v>
      </c>
      <c r="CB56">
        <f t="shared" ca="1" si="68"/>
        <v>0</v>
      </c>
      <c r="CC56">
        <f t="shared" ca="1" si="68"/>
        <v>0</v>
      </c>
      <c r="CD56">
        <f t="shared" ca="1" si="68"/>
        <v>0</v>
      </c>
      <c r="CE56">
        <f t="shared" ca="1" si="68"/>
        <v>0</v>
      </c>
      <c r="CF56">
        <f t="shared" ca="1" si="68"/>
        <v>0</v>
      </c>
      <c r="CG56">
        <f t="shared" ca="1" si="68"/>
        <v>0</v>
      </c>
      <c r="CH56">
        <f t="shared" ca="1" si="68"/>
        <v>0</v>
      </c>
      <c r="CI56">
        <f t="shared" ca="1" si="68"/>
        <v>0</v>
      </c>
      <c r="CJ56">
        <f ca="1">COUNTIF(CK36:CM55,"Pass")</f>
        <v>0</v>
      </c>
      <c r="CK56">
        <f ca="1">COUNTIF(_xlfn.ANCHORARRAY(CL36),"Pass")</f>
        <v>0</v>
      </c>
      <c r="CL56">
        <f t="shared" ca="1" si="63"/>
        <v>0</v>
      </c>
      <c r="CM56">
        <f t="shared" ca="1" si="63"/>
        <v>0</v>
      </c>
      <c r="CN56">
        <f ca="1">COUNTIF(CO36:CQ55,"Pass")</f>
        <v>0</v>
      </c>
      <c r="CO56">
        <f t="shared" ca="1" si="63"/>
        <v>0</v>
      </c>
      <c r="CP56">
        <f t="shared" ca="1" si="63"/>
        <v>0</v>
      </c>
      <c r="CQ56">
        <f ca="1">COUNTIF(_xlfn.ANCHORARRAY(CR36),"Pass")</f>
        <v>0</v>
      </c>
      <c r="CR56">
        <f ca="1">COUNTIF(CS36:CT55,"Pass")</f>
        <v>0</v>
      </c>
      <c r="CS56">
        <f t="shared" ca="1" si="63"/>
        <v>0</v>
      </c>
      <c r="CT56">
        <f t="shared" ca="1" si="63"/>
        <v>0</v>
      </c>
      <c r="CU56">
        <f ca="1">COUNTIF(CV36:CW55,"Pass")</f>
        <v>0</v>
      </c>
      <c r="CV56">
        <f t="shared" ca="1" si="63"/>
        <v>0</v>
      </c>
      <c r="CW56">
        <f t="shared" ca="1" si="63"/>
        <v>0</v>
      </c>
      <c r="CX56">
        <f ca="1">COUNTIF(CY36:EO55,"Pass")</f>
        <v>0</v>
      </c>
      <c r="CY56">
        <f t="shared" ca="1" si="63"/>
        <v>0</v>
      </c>
      <c r="CZ56">
        <f t="shared" ca="1" si="63"/>
        <v>0</v>
      </c>
      <c r="DA56">
        <f t="shared" ca="1" si="63"/>
        <v>0</v>
      </c>
      <c r="DB56">
        <f t="shared" ca="1" si="63"/>
        <v>0</v>
      </c>
      <c r="DC56">
        <f t="shared" ca="1" si="63"/>
        <v>0</v>
      </c>
      <c r="DD56">
        <f t="shared" ref="DD56:EO56" ca="1" si="69">COUNTIF(DD35:DD55,"Pass")</f>
        <v>0</v>
      </c>
      <c r="DE56">
        <f t="shared" ca="1" si="69"/>
        <v>0</v>
      </c>
      <c r="DF56">
        <f t="shared" ca="1" si="69"/>
        <v>0</v>
      </c>
      <c r="DG56">
        <f t="shared" ca="1" si="69"/>
        <v>0</v>
      </c>
      <c r="DH56">
        <f t="shared" ca="1" si="69"/>
        <v>0</v>
      </c>
      <c r="DI56">
        <f t="shared" ca="1" si="69"/>
        <v>0</v>
      </c>
      <c r="DJ56">
        <f t="shared" ca="1" si="69"/>
        <v>0</v>
      </c>
      <c r="DK56">
        <f t="shared" ca="1" si="69"/>
        <v>0</v>
      </c>
      <c r="DL56">
        <f t="shared" ca="1" si="69"/>
        <v>0</v>
      </c>
      <c r="DM56">
        <f t="shared" ca="1" si="69"/>
        <v>0</v>
      </c>
      <c r="DN56">
        <f t="shared" ca="1" si="69"/>
        <v>0</v>
      </c>
      <c r="DO56">
        <f t="shared" ca="1" si="69"/>
        <v>0</v>
      </c>
      <c r="DP56">
        <f t="shared" ca="1" si="69"/>
        <v>0</v>
      </c>
      <c r="DQ56">
        <f t="shared" ca="1" si="69"/>
        <v>0</v>
      </c>
      <c r="DR56">
        <f t="shared" ca="1" si="69"/>
        <v>0</v>
      </c>
      <c r="DS56">
        <f t="shared" ca="1" si="69"/>
        <v>0</v>
      </c>
      <c r="DT56">
        <f t="shared" ca="1" si="69"/>
        <v>0</v>
      </c>
      <c r="DU56">
        <f t="shared" ca="1" si="69"/>
        <v>0</v>
      </c>
      <c r="DV56">
        <f t="shared" ca="1" si="69"/>
        <v>0</v>
      </c>
      <c r="DW56">
        <f t="shared" ca="1" si="69"/>
        <v>0</v>
      </c>
      <c r="DX56">
        <f t="shared" ca="1" si="69"/>
        <v>0</v>
      </c>
      <c r="DY56">
        <f t="shared" ca="1" si="69"/>
        <v>0</v>
      </c>
      <c r="DZ56">
        <f t="shared" ca="1" si="69"/>
        <v>0</v>
      </c>
      <c r="EA56">
        <f t="shared" ca="1" si="69"/>
        <v>0</v>
      </c>
      <c r="EB56">
        <f t="shared" ca="1" si="69"/>
        <v>0</v>
      </c>
      <c r="EC56">
        <f t="shared" ca="1" si="69"/>
        <v>0</v>
      </c>
      <c r="ED56">
        <f t="shared" ca="1" si="69"/>
        <v>0</v>
      </c>
      <c r="EE56">
        <f t="shared" ca="1" si="69"/>
        <v>0</v>
      </c>
      <c r="EF56">
        <f t="shared" ca="1" si="69"/>
        <v>0</v>
      </c>
      <c r="EG56">
        <f t="shared" ca="1" si="69"/>
        <v>0</v>
      </c>
      <c r="EH56">
        <f t="shared" ca="1" si="69"/>
        <v>0</v>
      </c>
      <c r="EI56">
        <f t="shared" ca="1" si="69"/>
        <v>0</v>
      </c>
      <c r="EJ56">
        <f t="shared" ca="1" si="69"/>
        <v>0</v>
      </c>
      <c r="EK56">
        <f t="shared" ca="1" si="69"/>
        <v>0</v>
      </c>
      <c r="EL56">
        <f t="shared" ca="1" si="69"/>
        <v>0</v>
      </c>
      <c r="EM56">
        <f t="shared" ca="1" si="69"/>
        <v>0</v>
      </c>
      <c r="EN56">
        <f t="shared" ca="1" si="69"/>
        <v>0</v>
      </c>
      <c r="EO56">
        <f t="shared" ca="1" si="69"/>
        <v>0</v>
      </c>
    </row>
    <row r="57" spans="1:165" x14ac:dyDescent="0.2">
      <c r="A57" s="62">
        <v>1</v>
      </c>
      <c r="B57" s="2">
        <f ca="1"/>
        <v>0</v>
      </c>
      <c r="C57" s="2">
        <f ca="1"/>
        <v>0</v>
      </c>
      <c r="D57" s="2">
        <f ca="1"/>
        <v>0</v>
      </c>
      <c r="E57" s="2">
        <f ca="1"/>
        <v>0</v>
      </c>
      <c r="F57" s="2">
        <f ca="1"/>
        <v>0</v>
      </c>
      <c r="G57" s="2">
        <f ca="1"/>
        <v>0</v>
      </c>
      <c r="H57" s="2">
        <f ca="1"/>
        <v>0</v>
      </c>
      <c r="I57" s="2">
        <f ca="1"/>
        <v>0</v>
      </c>
      <c r="J57" s="2">
        <f ca="1"/>
        <v>0</v>
      </c>
      <c r="K57" s="2">
        <f ca="1"/>
        <v>0</v>
      </c>
      <c r="L57" s="2" cm="1">
        <f t="array" aca="1" ref="L57" ca="1">IF(B57=0,0,INDIRECT("MRN_"&amp;A57))</f>
        <v>0</v>
      </c>
      <c r="M57" s="2">
        <f t="shared" ca="1" si="24"/>
        <v>0</v>
      </c>
      <c r="N57" s="2" t="str">
        <f t="shared" ca="1" si="25"/>
        <v>No</v>
      </c>
      <c r="O57" s="2" t="str">
        <f t="shared" ca="1" si="26"/>
        <v>No</v>
      </c>
      <c r="P57" s="2" t="str" cm="1">
        <f t="array" aca="1" ref="P57" ca="1">IF(OR(INDIRECT("MRN_"&amp;A57)="N/A",B57=0),"No","Yes")</f>
        <v>No</v>
      </c>
      <c r="S57" s="154" t="s">
        <v>434</v>
      </c>
      <c r="U57">
        <f ca="1">COUNTIF(V36:AA55,"Fail")</f>
        <v>0</v>
      </c>
      <c r="V57">
        <f ca="1">COUNTIF(V35:V55,"Fail")</f>
        <v>0</v>
      </c>
      <c r="W57">
        <f ca="1">COUNTIF(W35:W55,"Fail")</f>
        <v>0</v>
      </c>
      <c r="X57">
        <f t="shared" ref="X57:DC57" ca="1" si="70">COUNTIF(X35:X55,"Fail")</f>
        <v>0</v>
      </c>
      <c r="Y57">
        <f t="shared" ca="1" si="70"/>
        <v>0</v>
      </c>
      <c r="Z57">
        <f t="shared" ca="1" si="70"/>
        <v>0</v>
      </c>
      <c r="AA57">
        <f t="shared" ca="1" si="70"/>
        <v>0</v>
      </c>
      <c r="AB57">
        <f ca="1">COUNTIF(AC36:AJ55,"Fail")</f>
        <v>0</v>
      </c>
      <c r="AC57">
        <f t="shared" ca="1" si="70"/>
        <v>0</v>
      </c>
      <c r="AD57">
        <f t="shared" ca="1" si="70"/>
        <v>0</v>
      </c>
      <c r="AE57">
        <f t="shared" ca="1" si="70"/>
        <v>0</v>
      </c>
      <c r="AF57">
        <f t="shared" ca="1" si="70"/>
        <v>0</v>
      </c>
      <c r="AG57">
        <f ca="1">COUNTIF(_xlfn.ANCHORARRAY(AH36),"Fail")</f>
        <v>0</v>
      </c>
      <c r="AH57">
        <f t="shared" ca="1" si="70"/>
        <v>0</v>
      </c>
      <c r="AI57">
        <f t="shared" ca="1" si="70"/>
        <v>0</v>
      </c>
      <c r="AJ57">
        <f t="shared" ca="1" si="70"/>
        <v>0</v>
      </c>
      <c r="AK57">
        <f ca="1">COUNTIF(AL36:AS55,"Fail")</f>
        <v>0</v>
      </c>
      <c r="AL57">
        <f ca="1">COUNTIF(_xlfn.ANCHORARRAY(AM36),"Fail")</f>
        <v>0</v>
      </c>
      <c r="AM57">
        <f t="shared" ca="1" si="70"/>
        <v>0</v>
      </c>
      <c r="AN57">
        <f t="shared" ca="1" si="70"/>
        <v>0</v>
      </c>
      <c r="AO57">
        <f t="shared" ca="1" si="70"/>
        <v>0</v>
      </c>
      <c r="AP57">
        <f t="shared" ca="1" si="70"/>
        <v>0</v>
      </c>
      <c r="AQ57">
        <f t="shared" ca="1" si="70"/>
        <v>0</v>
      </c>
      <c r="AR57">
        <f t="shared" ca="1" si="70"/>
        <v>0</v>
      </c>
      <c r="AS57">
        <f t="shared" ca="1" si="70"/>
        <v>0</v>
      </c>
      <c r="AT57">
        <f ca="1">COUNTIF(AU36:AV55,"Fail")</f>
        <v>0</v>
      </c>
      <c r="AU57">
        <f t="shared" ca="1" si="70"/>
        <v>0</v>
      </c>
      <c r="AV57">
        <f t="shared" ca="1" si="70"/>
        <v>0</v>
      </c>
      <c r="AW57">
        <f ca="1">COUNTIF(AX36:AY55,"Fail")</f>
        <v>0</v>
      </c>
      <c r="AX57">
        <f t="shared" ref="AX57" ca="1" si="71">COUNTIF(AX35:AX55,"Fail")</f>
        <v>0</v>
      </c>
      <c r="AY57">
        <f ca="1">COUNTIF(_xlfn.ANCHORARRAY(AZ36),"Fail")</f>
        <v>0</v>
      </c>
      <c r="AZ57">
        <f ca="1">COUNTIF(BA35:BA55,"Fail")</f>
        <v>0</v>
      </c>
      <c r="BA57">
        <f t="shared" ca="1" si="70"/>
        <v>0</v>
      </c>
      <c r="BB57">
        <f ca="1">COUNTIF(BC36:BD55,"Fail")</f>
        <v>0</v>
      </c>
      <c r="BC57">
        <f t="shared" ca="1" si="70"/>
        <v>0</v>
      </c>
      <c r="BD57">
        <f t="shared" ref="BD57:BI57" ca="1" si="72">COUNTIF(BD35:BD55,"Fail")</f>
        <v>0</v>
      </c>
      <c r="BE57">
        <f ca="1">COUNTIF(BF36:BI55,"Fail")</f>
        <v>0</v>
      </c>
      <c r="BF57">
        <f t="shared" ca="1" si="72"/>
        <v>0</v>
      </c>
      <c r="BG57">
        <f t="shared" ca="1" si="72"/>
        <v>0</v>
      </c>
      <c r="BH57">
        <f t="shared" ca="1" si="72"/>
        <v>0</v>
      </c>
      <c r="BI57">
        <f t="shared" ca="1" si="72"/>
        <v>0</v>
      </c>
      <c r="BJ57">
        <f ca="1">COUNTIF(BK36:BV55,"Fail")</f>
        <v>0</v>
      </c>
      <c r="BK57">
        <f t="shared" ref="BK57:BV57" ca="1" si="73">COUNTIF(BK35:BK55,"Fail")</f>
        <v>0</v>
      </c>
      <c r="BL57">
        <f t="shared" ca="1" si="73"/>
        <v>0</v>
      </c>
      <c r="BM57">
        <f t="shared" ca="1" si="73"/>
        <v>0</v>
      </c>
      <c r="BN57">
        <f t="shared" ca="1" si="73"/>
        <v>0</v>
      </c>
      <c r="BO57">
        <f t="shared" ca="1" si="73"/>
        <v>0</v>
      </c>
      <c r="BP57">
        <f t="shared" ca="1" si="73"/>
        <v>0</v>
      </c>
      <c r="BQ57">
        <f t="shared" ca="1" si="73"/>
        <v>0</v>
      </c>
      <c r="BR57">
        <f t="shared" ca="1" si="73"/>
        <v>0</v>
      </c>
      <c r="BS57">
        <f t="shared" ca="1" si="73"/>
        <v>0</v>
      </c>
      <c r="BT57">
        <f t="shared" ca="1" si="73"/>
        <v>0</v>
      </c>
      <c r="BU57">
        <f t="shared" ca="1" si="73"/>
        <v>0</v>
      </c>
      <c r="BV57">
        <f t="shared" ca="1" si="73"/>
        <v>0</v>
      </c>
      <c r="BW57">
        <f ca="1">COUNTIF(BX36:CI55,"Fail")</f>
        <v>0</v>
      </c>
      <c r="BX57">
        <f t="shared" ref="BX57:CI57" ca="1" si="74">COUNTIF(BX35:BX55,"Fail")</f>
        <v>0</v>
      </c>
      <c r="BY57">
        <f t="shared" ca="1" si="74"/>
        <v>0</v>
      </c>
      <c r="BZ57">
        <f t="shared" ca="1" si="74"/>
        <v>0</v>
      </c>
      <c r="CA57">
        <f t="shared" ca="1" si="74"/>
        <v>0</v>
      </c>
      <c r="CB57">
        <f t="shared" ca="1" si="74"/>
        <v>0</v>
      </c>
      <c r="CC57">
        <f t="shared" ca="1" si="74"/>
        <v>0</v>
      </c>
      <c r="CD57">
        <f t="shared" ca="1" si="74"/>
        <v>0</v>
      </c>
      <c r="CE57">
        <f t="shared" ca="1" si="74"/>
        <v>0</v>
      </c>
      <c r="CF57">
        <f t="shared" ca="1" si="74"/>
        <v>0</v>
      </c>
      <c r="CG57">
        <f t="shared" ca="1" si="74"/>
        <v>0</v>
      </c>
      <c r="CH57">
        <f t="shared" ca="1" si="74"/>
        <v>0</v>
      </c>
      <c r="CI57">
        <f t="shared" ca="1" si="74"/>
        <v>0</v>
      </c>
      <c r="CJ57">
        <f ca="1">COUNTIF(CK36:CM55,"Fail")</f>
        <v>0</v>
      </c>
      <c r="CK57">
        <f ca="1">COUNTIF(_xlfn.ANCHORARRAY(CL36),"Fail")</f>
        <v>0</v>
      </c>
      <c r="CL57">
        <f t="shared" ca="1" si="70"/>
        <v>0</v>
      </c>
      <c r="CM57">
        <f t="shared" ca="1" si="70"/>
        <v>0</v>
      </c>
      <c r="CN57">
        <f ca="1">COUNTIF(CO36:CQ55,"Fail")</f>
        <v>0</v>
      </c>
      <c r="CO57">
        <f t="shared" ca="1" si="70"/>
        <v>0</v>
      </c>
      <c r="CP57">
        <f t="shared" ca="1" si="70"/>
        <v>0</v>
      </c>
      <c r="CQ57">
        <f ca="1">COUNTIF(_xlfn.ANCHORARRAY(CR36),"Fail")</f>
        <v>0</v>
      </c>
      <c r="CR57">
        <f ca="1">COUNTIF(CS36:CT55,"Fail")</f>
        <v>0</v>
      </c>
      <c r="CS57">
        <f t="shared" ca="1" si="70"/>
        <v>0</v>
      </c>
      <c r="CT57">
        <f t="shared" ca="1" si="70"/>
        <v>0</v>
      </c>
      <c r="CU57">
        <f ca="1">COUNTIF(CV36:CW55,"Fail")</f>
        <v>0</v>
      </c>
      <c r="CV57">
        <f t="shared" ca="1" si="70"/>
        <v>0</v>
      </c>
      <c r="CW57">
        <f t="shared" ca="1" si="70"/>
        <v>0</v>
      </c>
      <c r="CX57">
        <f ca="1">COUNTIF(CY36:EO55,"Fail")</f>
        <v>0</v>
      </c>
      <c r="CY57">
        <f t="shared" ca="1" si="70"/>
        <v>0</v>
      </c>
      <c r="CZ57">
        <f t="shared" ca="1" si="70"/>
        <v>0</v>
      </c>
      <c r="DA57">
        <f t="shared" ca="1" si="70"/>
        <v>0</v>
      </c>
      <c r="DB57">
        <f t="shared" ca="1" si="70"/>
        <v>0</v>
      </c>
      <c r="DC57">
        <f t="shared" ca="1" si="70"/>
        <v>0</v>
      </c>
      <c r="DD57">
        <f t="shared" ref="DD57:EO57" ca="1" si="75">COUNTIF(DD35:DD55,"Fail")</f>
        <v>0</v>
      </c>
      <c r="DE57">
        <f t="shared" ca="1" si="75"/>
        <v>0</v>
      </c>
      <c r="DF57">
        <f t="shared" ca="1" si="75"/>
        <v>0</v>
      </c>
      <c r="DG57">
        <f t="shared" ca="1" si="75"/>
        <v>0</v>
      </c>
      <c r="DH57">
        <f t="shared" ca="1" si="75"/>
        <v>0</v>
      </c>
      <c r="DI57">
        <f t="shared" ca="1" si="75"/>
        <v>0</v>
      </c>
      <c r="DJ57">
        <f t="shared" ca="1" si="75"/>
        <v>0</v>
      </c>
      <c r="DK57">
        <f t="shared" ca="1" si="75"/>
        <v>0</v>
      </c>
      <c r="DL57">
        <f t="shared" ca="1" si="75"/>
        <v>0</v>
      </c>
      <c r="DM57">
        <f t="shared" ca="1" si="75"/>
        <v>0</v>
      </c>
      <c r="DN57">
        <f t="shared" ca="1" si="75"/>
        <v>0</v>
      </c>
      <c r="DO57">
        <f t="shared" ca="1" si="75"/>
        <v>0</v>
      </c>
      <c r="DP57">
        <f t="shared" ca="1" si="75"/>
        <v>0</v>
      </c>
      <c r="DQ57">
        <f t="shared" ca="1" si="75"/>
        <v>0</v>
      </c>
      <c r="DR57">
        <f t="shared" ca="1" si="75"/>
        <v>0</v>
      </c>
      <c r="DS57">
        <f t="shared" ca="1" si="75"/>
        <v>0</v>
      </c>
      <c r="DT57">
        <f t="shared" ca="1" si="75"/>
        <v>0</v>
      </c>
      <c r="DU57">
        <f t="shared" ca="1" si="75"/>
        <v>0</v>
      </c>
      <c r="DV57">
        <f t="shared" ca="1" si="75"/>
        <v>0</v>
      </c>
      <c r="DW57">
        <f t="shared" ca="1" si="75"/>
        <v>0</v>
      </c>
      <c r="DX57">
        <f t="shared" ca="1" si="75"/>
        <v>0</v>
      </c>
      <c r="DY57">
        <f t="shared" ca="1" si="75"/>
        <v>0</v>
      </c>
      <c r="DZ57">
        <f t="shared" ca="1" si="75"/>
        <v>0</v>
      </c>
      <c r="EA57">
        <f t="shared" ca="1" si="75"/>
        <v>0</v>
      </c>
      <c r="EB57">
        <f t="shared" ca="1" si="75"/>
        <v>0</v>
      </c>
      <c r="EC57">
        <f t="shared" ca="1" si="75"/>
        <v>0</v>
      </c>
      <c r="ED57">
        <f t="shared" ca="1" si="75"/>
        <v>0</v>
      </c>
      <c r="EE57">
        <f t="shared" ca="1" si="75"/>
        <v>0</v>
      </c>
      <c r="EF57">
        <f t="shared" ca="1" si="75"/>
        <v>0</v>
      </c>
      <c r="EG57">
        <f t="shared" ca="1" si="75"/>
        <v>0</v>
      </c>
      <c r="EH57">
        <f t="shared" ca="1" si="75"/>
        <v>0</v>
      </c>
      <c r="EI57">
        <f t="shared" ca="1" si="75"/>
        <v>0</v>
      </c>
      <c r="EJ57">
        <f t="shared" ca="1" si="75"/>
        <v>0</v>
      </c>
      <c r="EK57">
        <f t="shared" ca="1" si="75"/>
        <v>0</v>
      </c>
      <c r="EL57">
        <f t="shared" ca="1" si="75"/>
        <v>0</v>
      </c>
      <c r="EM57">
        <f t="shared" ca="1" si="75"/>
        <v>0</v>
      </c>
      <c r="EN57">
        <f t="shared" ca="1" si="75"/>
        <v>0</v>
      </c>
      <c r="EO57">
        <f t="shared" ca="1" si="75"/>
        <v>0</v>
      </c>
    </row>
    <row r="58" spans="1:165" x14ac:dyDescent="0.2">
      <c r="A58" s="62">
        <v>1</v>
      </c>
      <c r="B58" s="2">
        <f ca="1"/>
        <v>0</v>
      </c>
      <c r="C58" s="2">
        <f ca="1"/>
        <v>0</v>
      </c>
      <c r="D58" s="2">
        <f ca="1"/>
        <v>0</v>
      </c>
      <c r="E58" s="2">
        <f ca="1"/>
        <v>0</v>
      </c>
      <c r="F58" s="2">
        <f ca="1"/>
        <v>0</v>
      </c>
      <c r="G58" s="2">
        <f ca="1"/>
        <v>0</v>
      </c>
      <c r="H58" s="2">
        <f ca="1"/>
        <v>0</v>
      </c>
      <c r="I58" s="2">
        <f ca="1"/>
        <v>0</v>
      </c>
      <c r="J58" s="2">
        <f ca="1"/>
        <v>0</v>
      </c>
      <c r="K58" s="2">
        <f ca="1"/>
        <v>0</v>
      </c>
      <c r="L58" s="2" cm="1">
        <f t="array" aca="1" ref="L58" ca="1">IF(B58=0,0,INDIRECT("MRN_"&amp;A58))</f>
        <v>0</v>
      </c>
      <c r="M58" s="2">
        <f t="shared" ca="1" si="24"/>
        <v>0</v>
      </c>
      <c r="N58" s="2" t="str">
        <f t="shared" ca="1" si="25"/>
        <v>No</v>
      </c>
      <c r="O58" s="2" t="str">
        <f t="shared" ca="1" si="26"/>
        <v>No</v>
      </c>
      <c r="P58" s="2" t="str" cm="1">
        <f t="array" aca="1" ref="P58" ca="1">IF(OR(INDIRECT("MRN_"&amp;A58)="N/A",B58=0),"No","Yes")</f>
        <v>No</v>
      </c>
      <c r="S58" s="154" t="s">
        <v>428</v>
      </c>
      <c r="U58">
        <f ca="1">U56+U57</f>
        <v>0</v>
      </c>
      <c r="V58">
        <f t="shared" ref="V58:DK58" ca="1" si="76">V56+V57</f>
        <v>0</v>
      </c>
      <c r="W58">
        <f t="shared" ca="1" si="76"/>
        <v>0</v>
      </c>
      <c r="X58">
        <f t="shared" ca="1" si="76"/>
        <v>0</v>
      </c>
      <c r="Y58">
        <f t="shared" ca="1" si="76"/>
        <v>0</v>
      </c>
      <c r="Z58">
        <f t="shared" ca="1" si="76"/>
        <v>0</v>
      </c>
      <c r="AA58">
        <f t="shared" ca="1" si="76"/>
        <v>0</v>
      </c>
      <c r="AB58">
        <f t="shared" ca="1" si="76"/>
        <v>0</v>
      </c>
      <c r="AC58">
        <f t="shared" ca="1" si="76"/>
        <v>0</v>
      </c>
      <c r="AD58">
        <f t="shared" ca="1" si="76"/>
        <v>0</v>
      </c>
      <c r="AE58">
        <f t="shared" ca="1" si="76"/>
        <v>0</v>
      </c>
      <c r="AF58">
        <f t="shared" ca="1" si="76"/>
        <v>0</v>
      </c>
      <c r="AG58">
        <f t="shared" ca="1" si="76"/>
        <v>0</v>
      </c>
      <c r="AH58">
        <f t="shared" ca="1" si="76"/>
        <v>0</v>
      </c>
      <c r="AI58">
        <f t="shared" ca="1" si="76"/>
        <v>0</v>
      </c>
      <c r="AJ58">
        <f t="shared" ca="1" si="76"/>
        <v>0</v>
      </c>
      <c r="AK58">
        <f t="shared" ca="1" si="76"/>
        <v>0</v>
      </c>
      <c r="AL58">
        <f t="shared" ca="1" si="76"/>
        <v>0</v>
      </c>
      <c r="AM58">
        <f t="shared" ca="1" si="76"/>
        <v>0</v>
      </c>
      <c r="AN58">
        <f t="shared" ca="1" si="76"/>
        <v>0</v>
      </c>
      <c r="AO58">
        <f t="shared" ca="1" si="76"/>
        <v>0</v>
      </c>
      <c r="AP58">
        <f t="shared" ca="1" si="76"/>
        <v>0</v>
      </c>
      <c r="AQ58">
        <f t="shared" ca="1" si="76"/>
        <v>0</v>
      </c>
      <c r="AR58">
        <f t="shared" ca="1" si="76"/>
        <v>0</v>
      </c>
      <c r="AS58">
        <f t="shared" ca="1" si="76"/>
        <v>0</v>
      </c>
      <c r="AT58">
        <f t="shared" ca="1" si="76"/>
        <v>0</v>
      </c>
      <c r="AU58">
        <f t="shared" ca="1" si="76"/>
        <v>0</v>
      </c>
      <c r="AV58">
        <f t="shared" ca="1" si="76"/>
        <v>0</v>
      </c>
      <c r="AW58">
        <f t="shared" ca="1" si="76"/>
        <v>0</v>
      </c>
      <c r="AX58">
        <f t="shared" ca="1" si="76"/>
        <v>0</v>
      </c>
      <c r="AY58">
        <f t="shared" ca="1" si="76"/>
        <v>0</v>
      </c>
      <c r="AZ58">
        <f t="shared" ca="1" si="76"/>
        <v>0</v>
      </c>
      <c r="BA58">
        <f t="shared" ca="1" si="76"/>
        <v>0</v>
      </c>
      <c r="BB58">
        <f t="shared" ca="1" si="76"/>
        <v>0</v>
      </c>
      <c r="BC58">
        <f t="shared" ca="1" si="76"/>
        <v>0</v>
      </c>
      <c r="BD58">
        <f t="shared" ca="1" si="76"/>
        <v>0</v>
      </c>
      <c r="BE58">
        <f t="shared" ref="BE58:BI58" ca="1" si="77">BE56+BE57</f>
        <v>0</v>
      </c>
      <c r="BF58">
        <f t="shared" ca="1" si="77"/>
        <v>0</v>
      </c>
      <c r="BG58">
        <f t="shared" ca="1" si="77"/>
        <v>0</v>
      </c>
      <c r="BH58">
        <f t="shared" ca="1" si="77"/>
        <v>0</v>
      </c>
      <c r="BI58">
        <f t="shared" ca="1" si="77"/>
        <v>0</v>
      </c>
      <c r="BJ58">
        <f t="shared" ref="BJ58:BV58" ca="1" si="78">BJ56+BJ57</f>
        <v>0</v>
      </c>
      <c r="BK58">
        <f t="shared" ca="1" si="78"/>
        <v>0</v>
      </c>
      <c r="BL58">
        <f t="shared" ca="1" si="78"/>
        <v>0</v>
      </c>
      <c r="BM58">
        <f t="shared" ca="1" si="78"/>
        <v>0</v>
      </c>
      <c r="BN58">
        <f t="shared" ca="1" si="78"/>
        <v>0</v>
      </c>
      <c r="BO58">
        <f t="shared" ca="1" si="78"/>
        <v>0</v>
      </c>
      <c r="BP58">
        <f t="shared" ca="1" si="78"/>
        <v>0</v>
      </c>
      <c r="BQ58">
        <f t="shared" ca="1" si="78"/>
        <v>0</v>
      </c>
      <c r="BR58">
        <f t="shared" ca="1" si="78"/>
        <v>0</v>
      </c>
      <c r="BS58">
        <f t="shared" ca="1" si="78"/>
        <v>0</v>
      </c>
      <c r="BT58">
        <f t="shared" ca="1" si="78"/>
        <v>0</v>
      </c>
      <c r="BU58">
        <f t="shared" ca="1" si="78"/>
        <v>0</v>
      </c>
      <c r="BV58">
        <f t="shared" ca="1" si="78"/>
        <v>0</v>
      </c>
      <c r="BW58">
        <f ca="1">BW56+BW57</f>
        <v>0</v>
      </c>
      <c r="BX58">
        <f t="shared" ref="BX58:CI58" ca="1" si="79">BX56+BX57</f>
        <v>0</v>
      </c>
      <c r="BY58">
        <f t="shared" ca="1" si="79"/>
        <v>0</v>
      </c>
      <c r="BZ58">
        <f t="shared" ca="1" si="79"/>
        <v>0</v>
      </c>
      <c r="CA58">
        <f t="shared" ca="1" si="79"/>
        <v>0</v>
      </c>
      <c r="CB58">
        <f t="shared" ca="1" si="79"/>
        <v>0</v>
      </c>
      <c r="CC58">
        <f t="shared" ca="1" si="79"/>
        <v>0</v>
      </c>
      <c r="CD58">
        <f t="shared" ca="1" si="79"/>
        <v>0</v>
      </c>
      <c r="CE58">
        <f t="shared" ca="1" si="79"/>
        <v>0</v>
      </c>
      <c r="CF58">
        <f t="shared" ca="1" si="79"/>
        <v>0</v>
      </c>
      <c r="CG58">
        <f t="shared" ca="1" si="79"/>
        <v>0</v>
      </c>
      <c r="CH58">
        <f t="shared" ca="1" si="79"/>
        <v>0</v>
      </c>
      <c r="CI58">
        <f t="shared" ca="1" si="79"/>
        <v>0</v>
      </c>
      <c r="CJ58">
        <f t="shared" ca="1" si="76"/>
        <v>0</v>
      </c>
      <c r="CK58">
        <f t="shared" ca="1" si="76"/>
        <v>0</v>
      </c>
      <c r="CL58">
        <f t="shared" ca="1" si="76"/>
        <v>0</v>
      </c>
      <c r="CM58">
        <f t="shared" ca="1" si="76"/>
        <v>0</v>
      </c>
      <c r="CN58">
        <f t="shared" ca="1" si="76"/>
        <v>0</v>
      </c>
      <c r="CO58">
        <f t="shared" ca="1" si="76"/>
        <v>0</v>
      </c>
      <c r="CP58">
        <f t="shared" ca="1" si="76"/>
        <v>0</v>
      </c>
      <c r="CQ58">
        <f t="shared" ca="1" si="76"/>
        <v>0</v>
      </c>
      <c r="CR58">
        <f t="shared" ca="1" si="76"/>
        <v>0</v>
      </c>
      <c r="CS58">
        <f t="shared" ca="1" si="76"/>
        <v>0</v>
      </c>
      <c r="CT58">
        <f t="shared" ca="1" si="76"/>
        <v>0</v>
      </c>
      <c r="CU58">
        <f t="shared" ca="1" si="76"/>
        <v>0</v>
      </c>
      <c r="CV58">
        <f t="shared" ca="1" si="76"/>
        <v>0</v>
      </c>
      <c r="CW58">
        <f t="shared" ca="1" si="76"/>
        <v>0</v>
      </c>
      <c r="CX58">
        <f t="shared" ca="1" si="76"/>
        <v>0</v>
      </c>
      <c r="CY58">
        <f t="shared" ca="1" si="76"/>
        <v>0</v>
      </c>
      <c r="CZ58">
        <f t="shared" ca="1" si="76"/>
        <v>0</v>
      </c>
      <c r="DA58">
        <f t="shared" ca="1" si="76"/>
        <v>0</v>
      </c>
      <c r="DB58">
        <f t="shared" ca="1" si="76"/>
        <v>0</v>
      </c>
      <c r="DC58">
        <f t="shared" ca="1" si="76"/>
        <v>0</v>
      </c>
      <c r="DD58">
        <f t="shared" ca="1" si="76"/>
        <v>0</v>
      </c>
      <c r="DE58">
        <f t="shared" ca="1" si="76"/>
        <v>0</v>
      </c>
      <c r="DF58">
        <f t="shared" ca="1" si="76"/>
        <v>0</v>
      </c>
      <c r="DG58">
        <f t="shared" ca="1" si="76"/>
        <v>0</v>
      </c>
      <c r="DH58">
        <f t="shared" ca="1" si="76"/>
        <v>0</v>
      </c>
      <c r="DI58">
        <f t="shared" ca="1" si="76"/>
        <v>0</v>
      </c>
      <c r="DJ58">
        <f t="shared" ca="1" si="76"/>
        <v>0</v>
      </c>
      <c r="DK58">
        <f t="shared" ca="1" si="76"/>
        <v>0</v>
      </c>
      <c r="DL58">
        <f t="shared" ref="DL58:EO58" ca="1" si="80">DL56+DL57</f>
        <v>0</v>
      </c>
      <c r="DM58">
        <f t="shared" ca="1" si="80"/>
        <v>0</v>
      </c>
      <c r="DN58">
        <f t="shared" ca="1" si="80"/>
        <v>0</v>
      </c>
      <c r="DO58">
        <f t="shared" ca="1" si="80"/>
        <v>0</v>
      </c>
      <c r="DP58">
        <f t="shared" ca="1" si="80"/>
        <v>0</v>
      </c>
      <c r="DQ58">
        <f t="shared" ca="1" si="80"/>
        <v>0</v>
      </c>
      <c r="DR58">
        <f t="shared" ca="1" si="80"/>
        <v>0</v>
      </c>
      <c r="DS58">
        <f t="shared" ca="1" si="80"/>
        <v>0</v>
      </c>
      <c r="DT58">
        <f t="shared" ca="1" si="80"/>
        <v>0</v>
      </c>
      <c r="DU58">
        <f t="shared" ca="1" si="80"/>
        <v>0</v>
      </c>
      <c r="DV58">
        <f t="shared" ca="1" si="80"/>
        <v>0</v>
      </c>
      <c r="DW58">
        <f t="shared" ca="1" si="80"/>
        <v>0</v>
      </c>
      <c r="DX58">
        <f t="shared" ca="1" si="80"/>
        <v>0</v>
      </c>
      <c r="DY58">
        <f t="shared" ca="1" si="80"/>
        <v>0</v>
      </c>
      <c r="DZ58">
        <f t="shared" ca="1" si="80"/>
        <v>0</v>
      </c>
      <c r="EA58">
        <f t="shared" ca="1" si="80"/>
        <v>0</v>
      </c>
      <c r="EB58">
        <f t="shared" ca="1" si="80"/>
        <v>0</v>
      </c>
      <c r="EC58">
        <f t="shared" ca="1" si="80"/>
        <v>0</v>
      </c>
      <c r="ED58">
        <f t="shared" ca="1" si="80"/>
        <v>0</v>
      </c>
      <c r="EE58">
        <f t="shared" ca="1" si="80"/>
        <v>0</v>
      </c>
      <c r="EF58">
        <f t="shared" ca="1" si="80"/>
        <v>0</v>
      </c>
      <c r="EG58">
        <f t="shared" ca="1" si="80"/>
        <v>0</v>
      </c>
      <c r="EH58">
        <f t="shared" ca="1" si="80"/>
        <v>0</v>
      </c>
      <c r="EI58">
        <f t="shared" ca="1" si="80"/>
        <v>0</v>
      </c>
      <c r="EJ58">
        <f t="shared" ca="1" si="80"/>
        <v>0</v>
      </c>
      <c r="EK58">
        <f t="shared" ca="1" si="80"/>
        <v>0</v>
      </c>
      <c r="EL58">
        <f t="shared" ca="1" si="80"/>
        <v>0</v>
      </c>
      <c r="EM58">
        <f t="shared" ca="1" si="80"/>
        <v>0</v>
      </c>
      <c r="EN58">
        <f t="shared" ca="1" si="80"/>
        <v>0</v>
      </c>
      <c r="EO58">
        <f t="shared" ca="1" si="80"/>
        <v>0</v>
      </c>
    </row>
    <row r="59" spans="1:165" x14ac:dyDescent="0.2">
      <c r="A59" s="62">
        <v>1</v>
      </c>
      <c r="B59" s="2">
        <f ca="1"/>
        <v>0</v>
      </c>
      <c r="C59" s="2">
        <f ca="1"/>
        <v>0</v>
      </c>
      <c r="D59" s="2">
        <f ca="1"/>
        <v>0</v>
      </c>
      <c r="E59" s="2">
        <f ca="1"/>
        <v>0</v>
      </c>
      <c r="F59" s="2">
        <f ca="1"/>
        <v>0</v>
      </c>
      <c r="G59" s="2">
        <f ca="1"/>
        <v>0</v>
      </c>
      <c r="H59" s="2">
        <f ca="1"/>
        <v>0</v>
      </c>
      <c r="I59" s="2">
        <f ca="1"/>
        <v>0</v>
      </c>
      <c r="J59" s="2">
        <f ca="1"/>
        <v>0</v>
      </c>
      <c r="K59" s="2">
        <f ca="1"/>
        <v>0</v>
      </c>
      <c r="L59" s="2" cm="1">
        <f t="array" aca="1" ref="L59" ca="1">IF(B59=0,0,INDIRECT("MRN_"&amp;A59))</f>
        <v>0</v>
      </c>
      <c r="M59" s="2">
        <f t="shared" ca="1" si="24"/>
        <v>0</v>
      </c>
      <c r="N59" s="2" t="str">
        <f t="shared" ca="1" si="25"/>
        <v>No</v>
      </c>
      <c r="O59" s="2" t="str">
        <f t="shared" ca="1" si="26"/>
        <v>No</v>
      </c>
      <c r="P59" s="2" t="str" cm="1">
        <f t="array" aca="1" ref="P59" ca="1">IF(OR(INDIRECT("MRN_"&amp;A59)="N/A",B59=0),"No","Yes")</f>
        <v>No</v>
      </c>
      <c r="S59" s="154" t="s">
        <v>435</v>
      </c>
      <c r="U59" s="21">
        <f ca="1">IFERROR(U56/U58,0)</f>
        <v>0</v>
      </c>
      <c r="V59" s="21">
        <f t="shared" ref="V59:DK59" ca="1" si="81">IFERROR(V56/V58,0)</f>
        <v>0</v>
      </c>
      <c r="W59" s="21">
        <f t="shared" ca="1" si="81"/>
        <v>0</v>
      </c>
      <c r="X59" s="21">
        <f t="shared" ca="1" si="81"/>
        <v>0</v>
      </c>
      <c r="Y59" s="21">
        <f t="shared" ca="1" si="81"/>
        <v>0</v>
      </c>
      <c r="Z59" s="21">
        <f t="shared" ca="1" si="81"/>
        <v>0</v>
      </c>
      <c r="AA59" s="21">
        <f t="shared" ca="1" si="81"/>
        <v>0</v>
      </c>
      <c r="AB59" s="21">
        <f t="shared" ca="1" si="81"/>
        <v>0</v>
      </c>
      <c r="AC59" s="21">
        <f t="shared" ca="1" si="81"/>
        <v>0</v>
      </c>
      <c r="AD59" s="21">
        <f t="shared" ca="1" si="81"/>
        <v>0</v>
      </c>
      <c r="AE59" s="21">
        <f t="shared" ca="1" si="81"/>
        <v>0</v>
      </c>
      <c r="AF59" s="21">
        <f t="shared" ca="1" si="81"/>
        <v>0</v>
      </c>
      <c r="AG59" s="21">
        <f t="shared" ca="1" si="81"/>
        <v>0</v>
      </c>
      <c r="AH59" s="21">
        <f t="shared" ca="1" si="81"/>
        <v>0</v>
      </c>
      <c r="AI59" s="21">
        <f t="shared" ca="1" si="81"/>
        <v>0</v>
      </c>
      <c r="AJ59" s="21">
        <f t="shared" ca="1" si="81"/>
        <v>0</v>
      </c>
      <c r="AK59" s="21">
        <f t="shared" ca="1" si="81"/>
        <v>0</v>
      </c>
      <c r="AL59" s="21">
        <f t="shared" ca="1" si="81"/>
        <v>0</v>
      </c>
      <c r="AM59" s="21">
        <f t="shared" ca="1" si="81"/>
        <v>0</v>
      </c>
      <c r="AN59" s="21">
        <f t="shared" ca="1" si="81"/>
        <v>0</v>
      </c>
      <c r="AO59" s="21">
        <f t="shared" ca="1" si="81"/>
        <v>0</v>
      </c>
      <c r="AP59" s="21">
        <f t="shared" ca="1" si="81"/>
        <v>0</v>
      </c>
      <c r="AQ59" s="21">
        <f t="shared" ca="1" si="81"/>
        <v>0</v>
      </c>
      <c r="AR59" s="21">
        <f t="shared" ca="1" si="81"/>
        <v>0</v>
      </c>
      <c r="AS59" s="21">
        <f t="shared" ca="1" si="81"/>
        <v>0</v>
      </c>
      <c r="AT59" s="21">
        <f t="shared" ca="1" si="81"/>
        <v>0</v>
      </c>
      <c r="AU59" s="21">
        <f t="shared" ca="1" si="81"/>
        <v>0</v>
      </c>
      <c r="AV59" s="21">
        <f t="shared" ca="1" si="81"/>
        <v>0</v>
      </c>
      <c r="AW59" s="21">
        <f t="shared" ca="1" si="81"/>
        <v>0</v>
      </c>
      <c r="AX59" s="21">
        <f t="shared" ca="1" si="81"/>
        <v>0</v>
      </c>
      <c r="AY59" s="21">
        <f t="shared" ca="1" si="81"/>
        <v>0</v>
      </c>
      <c r="AZ59" s="21">
        <f t="shared" ca="1" si="81"/>
        <v>0</v>
      </c>
      <c r="BA59" s="21">
        <f t="shared" ca="1" si="81"/>
        <v>0</v>
      </c>
      <c r="BB59" s="21">
        <f t="shared" ca="1" si="81"/>
        <v>0</v>
      </c>
      <c r="BC59" s="21">
        <f t="shared" ca="1" si="81"/>
        <v>0</v>
      </c>
      <c r="BD59" s="21">
        <f t="shared" ca="1" si="81"/>
        <v>0</v>
      </c>
      <c r="BE59" s="21">
        <f t="shared" ref="BE59:BI59" ca="1" si="82">IFERROR(BE56/BE58,0)</f>
        <v>0</v>
      </c>
      <c r="BF59" s="21">
        <f t="shared" ca="1" si="82"/>
        <v>0</v>
      </c>
      <c r="BG59" s="21">
        <f t="shared" ca="1" si="82"/>
        <v>0</v>
      </c>
      <c r="BH59" s="21">
        <f t="shared" ca="1" si="82"/>
        <v>0</v>
      </c>
      <c r="BI59" s="21">
        <f t="shared" ca="1" si="82"/>
        <v>0</v>
      </c>
      <c r="BJ59" s="21">
        <f t="shared" ref="BJ59:BV59" ca="1" si="83">IFERROR(BJ56/BJ58,0)</f>
        <v>0</v>
      </c>
      <c r="BK59" s="21">
        <f t="shared" ca="1" si="83"/>
        <v>0</v>
      </c>
      <c r="BL59" s="21">
        <f t="shared" ca="1" si="83"/>
        <v>0</v>
      </c>
      <c r="BM59" s="21">
        <f t="shared" ca="1" si="83"/>
        <v>0</v>
      </c>
      <c r="BN59" s="21">
        <f t="shared" ca="1" si="83"/>
        <v>0</v>
      </c>
      <c r="BO59" s="21">
        <f t="shared" ca="1" si="83"/>
        <v>0</v>
      </c>
      <c r="BP59" s="21">
        <f t="shared" ca="1" si="83"/>
        <v>0</v>
      </c>
      <c r="BQ59" s="21">
        <f t="shared" ca="1" si="83"/>
        <v>0</v>
      </c>
      <c r="BR59" s="21">
        <f t="shared" ca="1" si="83"/>
        <v>0</v>
      </c>
      <c r="BS59" s="21">
        <f t="shared" ca="1" si="83"/>
        <v>0</v>
      </c>
      <c r="BT59" s="21">
        <f t="shared" ca="1" si="83"/>
        <v>0</v>
      </c>
      <c r="BU59" s="21">
        <f t="shared" ca="1" si="83"/>
        <v>0</v>
      </c>
      <c r="BV59" s="21">
        <f t="shared" ca="1" si="83"/>
        <v>0</v>
      </c>
      <c r="BW59" s="21">
        <f ca="1">IFERROR(BW56/BW58,0)</f>
        <v>0</v>
      </c>
      <c r="BX59" s="21">
        <f t="shared" ref="BX59:CI59" ca="1" si="84">IFERROR(BX56/BX58,0)</f>
        <v>0</v>
      </c>
      <c r="BY59" s="21">
        <f t="shared" ca="1" si="84"/>
        <v>0</v>
      </c>
      <c r="BZ59" s="21">
        <f t="shared" ca="1" si="84"/>
        <v>0</v>
      </c>
      <c r="CA59" s="21">
        <f t="shared" ca="1" si="84"/>
        <v>0</v>
      </c>
      <c r="CB59" s="21">
        <f t="shared" ca="1" si="84"/>
        <v>0</v>
      </c>
      <c r="CC59" s="21">
        <f t="shared" ca="1" si="84"/>
        <v>0</v>
      </c>
      <c r="CD59" s="21">
        <f t="shared" ca="1" si="84"/>
        <v>0</v>
      </c>
      <c r="CE59" s="21">
        <f t="shared" ca="1" si="84"/>
        <v>0</v>
      </c>
      <c r="CF59" s="21">
        <f t="shared" ca="1" si="84"/>
        <v>0</v>
      </c>
      <c r="CG59" s="21">
        <f t="shared" ca="1" si="84"/>
        <v>0</v>
      </c>
      <c r="CH59" s="21">
        <f t="shared" ca="1" si="84"/>
        <v>0</v>
      </c>
      <c r="CI59" s="21">
        <f t="shared" ca="1" si="84"/>
        <v>0</v>
      </c>
      <c r="CJ59" s="21">
        <f t="shared" ca="1" si="81"/>
        <v>0</v>
      </c>
      <c r="CK59" s="21">
        <f t="shared" ca="1" si="81"/>
        <v>0</v>
      </c>
      <c r="CL59" s="21">
        <f t="shared" ca="1" si="81"/>
        <v>0</v>
      </c>
      <c r="CM59" s="21">
        <f t="shared" ca="1" si="81"/>
        <v>0</v>
      </c>
      <c r="CN59" s="21">
        <f t="shared" ca="1" si="81"/>
        <v>0</v>
      </c>
      <c r="CO59" s="21">
        <f t="shared" ca="1" si="81"/>
        <v>0</v>
      </c>
      <c r="CP59" s="21">
        <f t="shared" ca="1" si="81"/>
        <v>0</v>
      </c>
      <c r="CQ59" s="21">
        <f t="shared" ca="1" si="81"/>
        <v>0</v>
      </c>
      <c r="CR59" s="21">
        <f t="shared" ca="1" si="81"/>
        <v>0</v>
      </c>
      <c r="CS59" s="21">
        <f t="shared" ca="1" si="81"/>
        <v>0</v>
      </c>
      <c r="CT59" s="21">
        <f t="shared" ca="1" si="81"/>
        <v>0</v>
      </c>
      <c r="CU59" s="21">
        <f t="shared" ca="1" si="81"/>
        <v>0</v>
      </c>
      <c r="CV59" s="21">
        <f t="shared" ca="1" si="81"/>
        <v>0</v>
      </c>
      <c r="CW59" s="21">
        <f t="shared" ca="1" si="81"/>
        <v>0</v>
      </c>
      <c r="CX59" s="21">
        <f t="shared" ca="1" si="81"/>
        <v>0</v>
      </c>
      <c r="CY59" s="21">
        <f t="shared" ca="1" si="81"/>
        <v>0</v>
      </c>
      <c r="CZ59" s="21">
        <f t="shared" ca="1" si="81"/>
        <v>0</v>
      </c>
      <c r="DA59" s="21">
        <f t="shared" ca="1" si="81"/>
        <v>0</v>
      </c>
      <c r="DB59" s="21">
        <f t="shared" ca="1" si="81"/>
        <v>0</v>
      </c>
      <c r="DC59" s="21">
        <f t="shared" ca="1" si="81"/>
        <v>0</v>
      </c>
      <c r="DD59" s="21">
        <f t="shared" ca="1" si="81"/>
        <v>0</v>
      </c>
      <c r="DE59" s="21">
        <f t="shared" ca="1" si="81"/>
        <v>0</v>
      </c>
      <c r="DF59" s="21">
        <f t="shared" ca="1" si="81"/>
        <v>0</v>
      </c>
      <c r="DG59" s="21">
        <f t="shared" ca="1" si="81"/>
        <v>0</v>
      </c>
      <c r="DH59" s="21">
        <f t="shared" ca="1" si="81"/>
        <v>0</v>
      </c>
      <c r="DI59" s="21">
        <f t="shared" ca="1" si="81"/>
        <v>0</v>
      </c>
      <c r="DJ59" s="21">
        <f t="shared" ca="1" si="81"/>
        <v>0</v>
      </c>
      <c r="DK59" s="21">
        <f t="shared" ca="1" si="81"/>
        <v>0</v>
      </c>
      <c r="DL59" s="21">
        <f t="shared" ref="DL59:EO59" ca="1" si="85">IFERROR(DL56/DL58,0)</f>
        <v>0</v>
      </c>
      <c r="DM59" s="21">
        <f t="shared" ca="1" si="85"/>
        <v>0</v>
      </c>
      <c r="DN59" s="21">
        <f t="shared" ca="1" si="85"/>
        <v>0</v>
      </c>
      <c r="DO59" s="21">
        <f t="shared" ca="1" si="85"/>
        <v>0</v>
      </c>
      <c r="DP59" s="21">
        <f t="shared" ca="1" si="85"/>
        <v>0</v>
      </c>
      <c r="DQ59" s="21">
        <f t="shared" ca="1" si="85"/>
        <v>0</v>
      </c>
      <c r="DR59" s="21">
        <f t="shared" ca="1" si="85"/>
        <v>0</v>
      </c>
      <c r="DS59" s="21">
        <f t="shared" ca="1" si="85"/>
        <v>0</v>
      </c>
      <c r="DT59" s="21">
        <f t="shared" ca="1" si="85"/>
        <v>0</v>
      </c>
      <c r="DU59" s="21">
        <f t="shared" ca="1" si="85"/>
        <v>0</v>
      </c>
      <c r="DV59" s="21">
        <f t="shared" ca="1" si="85"/>
        <v>0</v>
      </c>
      <c r="DW59" s="21">
        <f t="shared" ca="1" si="85"/>
        <v>0</v>
      </c>
      <c r="DX59" s="21">
        <f t="shared" ca="1" si="85"/>
        <v>0</v>
      </c>
      <c r="DY59" s="21">
        <f t="shared" ca="1" si="85"/>
        <v>0</v>
      </c>
      <c r="DZ59" s="21">
        <f t="shared" ca="1" si="85"/>
        <v>0</v>
      </c>
      <c r="EA59" s="21">
        <f t="shared" ca="1" si="85"/>
        <v>0</v>
      </c>
      <c r="EB59" s="21">
        <f t="shared" ca="1" si="85"/>
        <v>0</v>
      </c>
      <c r="EC59" s="21">
        <f t="shared" ca="1" si="85"/>
        <v>0</v>
      </c>
      <c r="ED59" s="21">
        <f t="shared" ca="1" si="85"/>
        <v>0</v>
      </c>
      <c r="EE59" s="21">
        <f t="shared" ca="1" si="85"/>
        <v>0</v>
      </c>
      <c r="EF59" s="21">
        <f t="shared" ca="1" si="85"/>
        <v>0</v>
      </c>
      <c r="EG59" s="21">
        <f t="shared" ca="1" si="85"/>
        <v>0</v>
      </c>
      <c r="EH59" s="21">
        <f t="shared" ca="1" si="85"/>
        <v>0</v>
      </c>
      <c r="EI59" s="21">
        <f t="shared" ca="1" si="85"/>
        <v>0</v>
      </c>
      <c r="EJ59" s="21">
        <f t="shared" ca="1" si="85"/>
        <v>0</v>
      </c>
      <c r="EK59" s="21">
        <f t="shared" ca="1" si="85"/>
        <v>0</v>
      </c>
      <c r="EL59" s="21">
        <f t="shared" ca="1" si="85"/>
        <v>0</v>
      </c>
      <c r="EM59" s="21">
        <f t="shared" ca="1" si="85"/>
        <v>0</v>
      </c>
      <c r="EN59" s="21">
        <f t="shared" ca="1" si="85"/>
        <v>0</v>
      </c>
      <c r="EO59" s="21">
        <f t="shared" ca="1" si="85"/>
        <v>0</v>
      </c>
    </row>
    <row r="60" spans="1:165" x14ac:dyDescent="0.2">
      <c r="A60" s="62">
        <v>1</v>
      </c>
      <c r="B60" s="2">
        <f ca="1"/>
        <v>0</v>
      </c>
      <c r="C60" s="2">
        <f ca="1"/>
        <v>0</v>
      </c>
      <c r="D60" s="2">
        <f ca="1"/>
        <v>0</v>
      </c>
      <c r="E60" s="2">
        <f ca="1"/>
        <v>0</v>
      </c>
      <c r="F60" s="2">
        <f ca="1"/>
        <v>0</v>
      </c>
      <c r="G60" s="2">
        <f ca="1"/>
        <v>0</v>
      </c>
      <c r="H60" s="2">
        <f ca="1"/>
        <v>0</v>
      </c>
      <c r="I60" s="2">
        <f ca="1"/>
        <v>0</v>
      </c>
      <c r="J60" s="2">
        <f ca="1"/>
        <v>0</v>
      </c>
      <c r="K60" s="2">
        <f ca="1"/>
        <v>0</v>
      </c>
      <c r="L60" s="2" cm="1">
        <f t="array" aca="1" ref="L60" ca="1">IF(B60=0,0,INDIRECT("MRN_"&amp;A60))</f>
        <v>0</v>
      </c>
      <c r="M60" s="2">
        <f t="shared" ca="1" si="24"/>
        <v>0</v>
      </c>
      <c r="N60" s="2" t="str">
        <f t="shared" ca="1" si="25"/>
        <v>No</v>
      </c>
      <c r="O60" s="2" t="str">
        <f t="shared" ca="1" si="26"/>
        <v>No</v>
      </c>
      <c r="P60" s="2" t="str" cm="1">
        <f t="array" aca="1" ref="P60" ca="1">IF(OR(INDIRECT("MRN_"&amp;A60)="N/A",B60=0),"No","Yes")</f>
        <v>No</v>
      </c>
    </row>
    <row r="61" spans="1:165" x14ac:dyDescent="0.2">
      <c r="A61" s="62">
        <v>1</v>
      </c>
      <c r="B61" s="2">
        <f ca="1"/>
        <v>0</v>
      </c>
      <c r="C61" s="2">
        <f ca="1"/>
        <v>0</v>
      </c>
      <c r="D61" s="2">
        <f ca="1"/>
        <v>0</v>
      </c>
      <c r="E61" s="2">
        <f ca="1"/>
        <v>0</v>
      </c>
      <c r="F61" s="2">
        <f ca="1"/>
        <v>0</v>
      </c>
      <c r="G61" s="2">
        <f ca="1"/>
        <v>0</v>
      </c>
      <c r="H61" s="2">
        <f ca="1"/>
        <v>0</v>
      </c>
      <c r="I61" s="2">
        <f ca="1"/>
        <v>0</v>
      </c>
      <c r="J61" s="2">
        <f ca="1"/>
        <v>0</v>
      </c>
      <c r="K61" s="2">
        <f ca="1"/>
        <v>0</v>
      </c>
      <c r="L61" s="2" cm="1">
        <f t="array" aca="1" ref="L61" ca="1">IF(B61=0,0,INDIRECT("MRN_"&amp;A61))</f>
        <v>0</v>
      </c>
      <c r="M61" s="2">
        <f t="shared" ca="1" si="24"/>
        <v>0</v>
      </c>
      <c r="N61" s="2" t="str">
        <f t="shared" ca="1" si="25"/>
        <v>No</v>
      </c>
      <c r="O61" s="2" t="str">
        <f t="shared" ca="1" si="26"/>
        <v>No</v>
      </c>
      <c r="P61" s="2" t="str" cm="1">
        <f t="array" aca="1" ref="P61" ca="1">IF(OR(INDIRECT("MRN_"&amp;A61)="N/A",B61=0),"No","Yes")</f>
        <v>No</v>
      </c>
      <c r="T61" s="27"/>
    </row>
    <row r="62" spans="1:165" x14ac:dyDescent="0.2">
      <c r="A62" s="62">
        <v>1</v>
      </c>
      <c r="B62" s="2">
        <f ca="1"/>
        <v>0</v>
      </c>
      <c r="C62" s="2">
        <f ca="1"/>
        <v>0</v>
      </c>
      <c r="D62" s="2">
        <f ca="1"/>
        <v>0</v>
      </c>
      <c r="E62" s="2">
        <f ca="1"/>
        <v>0</v>
      </c>
      <c r="F62" s="2">
        <f ca="1"/>
        <v>0</v>
      </c>
      <c r="G62" s="2">
        <f ca="1"/>
        <v>0</v>
      </c>
      <c r="H62" s="2">
        <f ca="1"/>
        <v>0</v>
      </c>
      <c r="I62" s="2">
        <f ca="1"/>
        <v>0</v>
      </c>
      <c r="J62" s="2">
        <f ca="1"/>
        <v>0</v>
      </c>
      <c r="K62" s="2">
        <f ca="1"/>
        <v>0</v>
      </c>
      <c r="L62" s="2" cm="1">
        <f t="array" aca="1" ref="L62" ca="1">IF(B62=0,0,INDIRECT("MRN_"&amp;A62))</f>
        <v>0</v>
      </c>
      <c r="M62" s="2">
        <f t="shared" ca="1" si="24"/>
        <v>0</v>
      </c>
      <c r="N62" s="2" t="str">
        <f t="shared" ca="1" si="25"/>
        <v>No</v>
      </c>
      <c r="O62" s="2" t="str">
        <f t="shared" ca="1" si="26"/>
        <v>No</v>
      </c>
      <c r="P62" s="2" t="str" cm="1">
        <f t="array" aca="1" ref="P62" ca="1">IF(OR(INDIRECT("MRN_"&amp;A62)="N/A",B62=0),"No","Yes")</f>
        <v>No</v>
      </c>
    </row>
    <row r="63" spans="1:165" x14ac:dyDescent="0.2">
      <c r="A63" s="62">
        <v>1</v>
      </c>
      <c r="B63" s="2">
        <f ca="1"/>
        <v>0</v>
      </c>
      <c r="C63" s="2">
        <f ca="1"/>
        <v>0</v>
      </c>
      <c r="D63" s="2">
        <f ca="1"/>
        <v>0</v>
      </c>
      <c r="E63" s="2">
        <f ca="1"/>
        <v>0</v>
      </c>
      <c r="F63" s="2">
        <f ca="1"/>
        <v>0</v>
      </c>
      <c r="G63" s="2">
        <f ca="1"/>
        <v>0</v>
      </c>
      <c r="H63" s="2">
        <f ca="1"/>
        <v>0</v>
      </c>
      <c r="I63" s="2">
        <f ca="1"/>
        <v>0</v>
      </c>
      <c r="J63" s="2">
        <f ca="1"/>
        <v>0</v>
      </c>
      <c r="K63" s="2">
        <f ca="1"/>
        <v>0</v>
      </c>
      <c r="L63" s="2" cm="1">
        <f t="array" aca="1" ref="L63" ca="1">IF(B63=0,0,INDIRECT("MRN_"&amp;A63))</f>
        <v>0</v>
      </c>
      <c r="M63" s="2">
        <f t="shared" ca="1" si="24"/>
        <v>0</v>
      </c>
      <c r="N63" s="2" t="str">
        <f t="shared" ca="1" si="25"/>
        <v>No</v>
      </c>
      <c r="O63" s="2" t="str">
        <f t="shared" ca="1" si="26"/>
        <v>No</v>
      </c>
      <c r="P63" s="2" t="str" cm="1">
        <f t="array" aca="1" ref="P63" ca="1">IF(OR(INDIRECT("MRN_"&amp;A63)="N/A",B63=0),"No","Yes")</f>
        <v>No</v>
      </c>
    </row>
    <row r="64" spans="1:165" x14ac:dyDescent="0.2">
      <c r="A64" s="62">
        <v>1</v>
      </c>
      <c r="B64" s="2">
        <f ca="1"/>
        <v>0</v>
      </c>
      <c r="C64" s="2">
        <f ca="1"/>
        <v>0</v>
      </c>
      <c r="D64" s="2">
        <f ca="1"/>
        <v>0</v>
      </c>
      <c r="E64" s="2">
        <f ca="1"/>
        <v>0</v>
      </c>
      <c r="F64" s="2">
        <f ca="1"/>
        <v>0</v>
      </c>
      <c r="G64" s="2">
        <f ca="1"/>
        <v>0</v>
      </c>
      <c r="H64" s="2">
        <f ca="1"/>
        <v>0</v>
      </c>
      <c r="I64" s="2">
        <f ca="1"/>
        <v>0</v>
      </c>
      <c r="J64" s="2">
        <f ca="1"/>
        <v>0</v>
      </c>
      <c r="K64" s="2">
        <f ca="1"/>
        <v>0</v>
      </c>
      <c r="L64" s="2" cm="1">
        <f t="array" aca="1" ref="L64" ca="1">IF(B64=0,0,INDIRECT("MRN_"&amp;A64))</f>
        <v>0</v>
      </c>
      <c r="M64" s="2">
        <f t="shared" ca="1" si="24"/>
        <v>0</v>
      </c>
      <c r="N64" s="2" t="str">
        <f t="shared" ca="1" si="25"/>
        <v>No</v>
      </c>
      <c r="O64" s="2" t="str">
        <f t="shared" ca="1" si="26"/>
        <v>No</v>
      </c>
      <c r="P64" s="2" t="str" cm="1">
        <f t="array" aca="1" ref="P64" ca="1">IF(OR(INDIRECT("MRN_"&amp;A64)="N/A",B64=0),"No","Yes")</f>
        <v>No</v>
      </c>
    </row>
    <row r="65" spans="1:16" x14ac:dyDescent="0.2">
      <c r="A65" s="62">
        <v>1</v>
      </c>
      <c r="B65" s="2">
        <f ca="1"/>
        <v>0</v>
      </c>
      <c r="C65" s="2">
        <f ca="1"/>
        <v>0</v>
      </c>
      <c r="D65" s="2">
        <f ca="1"/>
        <v>0</v>
      </c>
      <c r="E65" s="2">
        <f ca="1"/>
        <v>0</v>
      </c>
      <c r="F65" s="2">
        <f ca="1"/>
        <v>0</v>
      </c>
      <c r="G65" s="2">
        <f ca="1"/>
        <v>0</v>
      </c>
      <c r="H65" s="2">
        <f ca="1"/>
        <v>0</v>
      </c>
      <c r="I65" s="2">
        <f ca="1"/>
        <v>0</v>
      </c>
      <c r="J65" s="2">
        <f ca="1"/>
        <v>0</v>
      </c>
      <c r="K65" s="2">
        <f ca="1"/>
        <v>0</v>
      </c>
      <c r="L65" s="2" cm="1">
        <f t="array" aca="1" ref="L65" ca="1">IF(B65=0,0,INDIRECT("MRN_"&amp;A65))</f>
        <v>0</v>
      </c>
      <c r="M65" s="2">
        <f t="shared" ca="1" si="24"/>
        <v>0</v>
      </c>
      <c r="N65" s="2" t="str">
        <f t="shared" ca="1" si="25"/>
        <v>No</v>
      </c>
      <c r="O65" s="2" t="str">
        <f t="shared" ca="1" si="26"/>
        <v>No</v>
      </c>
      <c r="P65" s="2" t="str" cm="1">
        <f t="array" aca="1" ref="P65" ca="1">IF(OR(INDIRECT("MRN_"&amp;A65)="N/A",B65=0),"No","Yes")</f>
        <v>No</v>
      </c>
    </row>
    <row r="66" spans="1:16" x14ac:dyDescent="0.2">
      <c r="A66" s="62">
        <v>2</v>
      </c>
      <c r="B66" s="2" cm="1">
        <f t="array" aca="1" ref="B66:K95" ca="1">INDIRECT("Services_"&amp;A66)</f>
        <v>0</v>
      </c>
      <c r="C66" s="2">
        <f ca="1"/>
        <v>0</v>
      </c>
      <c r="D66" s="2">
        <f ca="1"/>
        <v>0</v>
      </c>
      <c r="E66" s="2">
        <f ca="1"/>
        <v>0</v>
      </c>
      <c r="F66" s="2">
        <f ca="1"/>
        <v>0</v>
      </c>
      <c r="G66" s="2">
        <f ca="1"/>
        <v>0</v>
      </c>
      <c r="H66" s="2">
        <f ca="1"/>
        <v>0</v>
      </c>
      <c r="I66" s="2">
        <f ca="1"/>
        <v>0</v>
      </c>
      <c r="J66" s="2">
        <f ca="1"/>
        <v>0</v>
      </c>
      <c r="K66" s="2">
        <f ca="1"/>
        <v>0</v>
      </c>
      <c r="L66" s="2" cm="1">
        <f t="array" aca="1" ref="L66" ca="1">IF(B66=0,0,INDIRECT("MRN_"&amp;A66))</f>
        <v>0</v>
      </c>
      <c r="M66" s="2">
        <f t="shared" ca="1" si="24"/>
        <v>0</v>
      </c>
      <c r="N66" s="2" t="str">
        <f t="shared" ca="1" si="25"/>
        <v>No</v>
      </c>
      <c r="O66" s="2" t="str">
        <f t="shared" ca="1" si="26"/>
        <v>No</v>
      </c>
      <c r="P66" s="2" t="str" cm="1">
        <f t="array" aca="1" ref="P66" ca="1">IF(OR(INDIRECT("MRN_"&amp;A66)="N/A",B66=0),"No","Yes")</f>
        <v>No</v>
      </c>
    </row>
    <row r="67" spans="1:16" x14ac:dyDescent="0.2">
      <c r="A67" s="62">
        <v>2</v>
      </c>
      <c r="B67" s="2">
        <f ca="1"/>
        <v>0</v>
      </c>
      <c r="C67" s="2">
        <f ca="1"/>
        <v>0</v>
      </c>
      <c r="D67" s="2">
        <f ca="1"/>
        <v>0</v>
      </c>
      <c r="E67" s="2">
        <f ca="1"/>
        <v>0</v>
      </c>
      <c r="F67" s="2">
        <f ca="1"/>
        <v>0</v>
      </c>
      <c r="G67" s="2">
        <f ca="1"/>
        <v>0</v>
      </c>
      <c r="H67" s="2">
        <f ca="1"/>
        <v>0</v>
      </c>
      <c r="I67" s="2">
        <f ca="1"/>
        <v>0</v>
      </c>
      <c r="J67" s="2">
        <f ca="1"/>
        <v>0</v>
      </c>
      <c r="K67" s="2">
        <f ca="1"/>
        <v>0</v>
      </c>
      <c r="L67" s="2" cm="1">
        <f t="array" aca="1" ref="L67" ca="1">IF(B67=0,0,INDIRECT("MRN_"&amp;A67))</f>
        <v>0</v>
      </c>
      <c r="M67" s="2">
        <f t="shared" ca="1" si="24"/>
        <v>0</v>
      </c>
      <c r="N67" s="2" t="str">
        <f t="shared" ca="1" si="25"/>
        <v>No</v>
      </c>
      <c r="O67" s="2" t="str">
        <f t="shared" ca="1" si="26"/>
        <v>No</v>
      </c>
      <c r="P67" s="2" t="str" cm="1">
        <f t="array" aca="1" ref="P67" ca="1">IF(OR(INDIRECT("MRN_"&amp;A67)="N/A",B67=0),"No","Yes")</f>
        <v>No</v>
      </c>
    </row>
    <row r="68" spans="1:16" x14ac:dyDescent="0.2">
      <c r="A68" s="62">
        <v>2</v>
      </c>
      <c r="B68" s="2">
        <f ca="1"/>
        <v>0</v>
      </c>
      <c r="C68" s="2">
        <f ca="1"/>
        <v>0</v>
      </c>
      <c r="D68" s="2">
        <f ca="1"/>
        <v>0</v>
      </c>
      <c r="E68" s="2">
        <f ca="1"/>
        <v>0</v>
      </c>
      <c r="F68" s="2">
        <f ca="1"/>
        <v>0</v>
      </c>
      <c r="G68" s="2">
        <f ca="1"/>
        <v>0</v>
      </c>
      <c r="H68" s="2">
        <f ca="1"/>
        <v>0</v>
      </c>
      <c r="I68" s="2">
        <f ca="1"/>
        <v>0</v>
      </c>
      <c r="J68" s="2">
        <f ca="1"/>
        <v>0</v>
      </c>
      <c r="K68" s="2">
        <f ca="1"/>
        <v>0</v>
      </c>
      <c r="L68" s="2" cm="1">
        <f t="array" aca="1" ref="L68" ca="1">IF(B68=0,0,INDIRECT("MRN_"&amp;A68))</f>
        <v>0</v>
      </c>
      <c r="M68" s="2">
        <f t="shared" ca="1" si="24"/>
        <v>0</v>
      </c>
      <c r="N68" s="2" t="str">
        <f t="shared" ca="1" si="25"/>
        <v>No</v>
      </c>
      <c r="O68" s="2" t="str">
        <f t="shared" ca="1" si="26"/>
        <v>No</v>
      </c>
      <c r="P68" s="2" t="str" cm="1">
        <f t="array" aca="1" ref="P68" ca="1">IF(OR(INDIRECT("MRN_"&amp;A68)="N/A",B68=0),"No","Yes")</f>
        <v>No</v>
      </c>
    </row>
    <row r="69" spans="1:16" x14ac:dyDescent="0.2">
      <c r="A69" s="62">
        <v>2</v>
      </c>
      <c r="B69" s="2">
        <f ca="1"/>
        <v>0</v>
      </c>
      <c r="C69" s="2">
        <f ca="1"/>
        <v>0</v>
      </c>
      <c r="D69" s="2">
        <f ca="1"/>
        <v>0</v>
      </c>
      <c r="E69" s="2">
        <f ca="1"/>
        <v>0</v>
      </c>
      <c r="F69" s="2">
        <f ca="1"/>
        <v>0</v>
      </c>
      <c r="G69" s="2">
        <f ca="1"/>
        <v>0</v>
      </c>
      <c r="H69" s="2">
        <f ca="1"/>
        <v>0</v>
      </c>
      <c r="I69" s="2">
        <f ca="1"/>
        <v>0</v>
      </c>
      <c r="J69" s="2">
        <f ca="1"/>
        <v>0</v>
      </c>
      <c r="K69" s="2">
        <f ca="1"/>
        <v>0</v>
      </c>
      <c r="L69" s="2" cm="1">
        <f t="array" aca="1" ref="L69" ca="1">IF(B69=0,0,INDIRECT("MRN_"&amp;A69))</f>
        <v>0</v>
      </c>
      <c r="M69" s="2">
        <f t="shared" ca="1" si="24"/>
        <v>0</v>
      </c>
      <c r="N69" s="2" t="str">
        <f t="shared" ca="1" si="25"/>
        <v>No</v>
      </c>
      <c r="O69" s="2" t="str">
        <f t="shared" ca="1" si="26"/>
        <v>No</v>
      </c>
      <c r="P69" s="2" t="str" cm="1">
        <f t="array" aca="1" ref="P69" ca="1">IF(OR(INDIRECT("MRN_"&amp;A69)="N/A",B69=0),"No","Yes")</f>
        <v>No</v>
      </c>
    </row>
    <row r="70" spans="1:16" x14ac:dyDescent="0.2">
      <c r="A70" s="62">
        <v>2</v>
      </c>
      <c r="B70" s="2">
        <f ca="1"/>
        <v>0</v>
      </c>
      <c r="C70" s="2">
        <f ca="1"/>
        <v>0</v>
      </c>
      <c r="D70" s="2">
        <f ca="1"/>
        <v>0</v>
      </c>
      <c r="E70" s="2">
        <f ca="1"/>
        <v>0</v>
      </c>
      <c r="F70" s="2">
        <f ca="1"/>
        <v>0</v>
      </c>
      <c r="G70" s="2">
        <f ca="1"/>
        <v>0</v>
      </c>
      <c r="H70" s="2">
        <f ca="1"/>
        <v>0</v>
      </c>
      <c r="I70" s="2">
        <f ca="1"/>
        <v>0</v>
      </c>
      <c r="J70" s="2">
        <f ca="1"/>
        <v>0</v>
      </c>
      <c r="K70" s="2">
        <f ca="1"/>
        <v>0</v>
      </c>
      <c r="L70" s="2" cm="1">
        <f t="array" aca="1" ref="L70" ca="1">IF(B70=0,0,INDIRECT("MRN_"&amp;A70))</f>
        <v>0</v>
      </c>
      <c r="M70" s="2">
        <f t="shared" ca="1" si="24"/>
        <v>0</v>
      </c>
      <c r="N70" s="2" t="str">
        <f t="shared" ca="1" si="25"/>
        <v>No</v>
      </c>
      <c r="O70" s="2" t="str">
        <f t="shared" ca="1" si="26"/>
        <v>No</v>
      </c>
      <c r="P70" s="2" t="str" cm="1">
        <f t="array" aca="1" ref="P70" ca="1">IF(OR(INDIRECT("MRN_"&amp;A70)="N/A",B70=0),"No","Yes")</f>
        <v>No</v>
      </c>
    </row>
    <row r="71" spans="1:16" x14ac:dyDescent="0.2">
      <c r="A71" s="62">
        <v>2</v>
      </c>
      <c r="B71" s="2">
        <f ca="1"/>
        <v>0</v>
      </c>
      <c r="C71" s="2">
        <f ca="1"/>
        <v>0</v>
      </c>
      <c r="D71" s="2">
        <f ca="1"/>
        <v>0</v>
      </c>
      <c r="E71" s="2">
        <f ca="1"/>
        <v>0</v>
      </c>
      <c r="F71" s="2">
        <f ca="1"/>
        <v>0</v>
      </c>
      <c r="G71" s="2">
        <f ca="1"/>
        <v>0</v>
      </c>
      <c r="H71" s="2">
        <f ca="1"/>
        <v>0</v>
      </c>
      <c r="I71" s="2">
        <f ca="1"/>
        <v>0</v>
      </c>
      <c r="J71" s="2">
        <f ca="1"/>
        <v>0</v>
      </c>
      <c r="K71" s="2">
        <f ca="1"/>
        <v>0</v>
      </c>
      <c r="L71" s="2" cm="1">
        <f t="array" aca="1" ref="L71" ca="1">IF(B71=0,0,INDIRECT("MRN_"&amp;A71))</f>
        <v>0</v>
      </c>
      <c r="M71" s="2">
        <f t="shared" ca="1" si="24"/>
        <v>0</v>
      </c>
      <c r="N71" s="2" t="str">
        <f t="shared" ca="1" si="25"/>
        <v>No</v>
      </c>
      <c r="O71" s="2" t="str">
        <f t="shared" ca="1" si="26"/>
        <v>No</v>
      </c>
      <c r="P71" s="2" t="str" cm="1">
        <f t="array" aca="1" ref="P71" ca="1">IF(OR(INDIRECT("MRN_"&amp;A71)="N/A",B71=0),"No","Yes")</f>
        <v>No</v>
      </c>
    </row>
    <row r="72" spans="1:16" x14ac:dyDescent="0.2">
      <c r="A72" s="62">
        <v>2</v>
      </c>
      <c r="B72" s="2">
        <f ca="1"/>
        <v>0</v>
      </c>
      <c r="C72" s="2">
        <f ca="1"/>
        <v>0</v>
      </c>
      <c r="D72" s="2">
        <f ca="1"/>
        <v>0</v>
      </c>
      <c r="E72" s="2">
        <f ca="1"/>
        <v>0</v>
      </c>
      <c r="F72" s="2">
        <f ca="1"/>
        <v>0</v>
      </c>
      <c r="G72" s="2">
        <f ca="1"/>
        <v>0</v>
      </c>
      <c r="H72" s="2">
        <f ca="1"/>
        <v>0</v>
      </c>
      <c r="I72" s="2">
        <f ca="1"/>
        <v>0</v>
      </c>
      <c r="J72" s="2">
        <f ca="1"/>
        <v>0</v>
      </c>
      <c r="K72" s="2">
        <f ca="1"/>
        <v>0</v>
      </c>
      <c r="L72" s="2" cm="1">
        <f t="array" aca="1" ref="L72" ca="1">IF(B72=0,0,INDIRECT("MRN_"&amp;A72))</f>
        <v>0</v>
      </c>
      <c r="M72" s="2">
        <f t="shared" ca="1" si="24"/>
        <v>0</v>
      </c>
      <c r="N72" s="2" t="str">
        <f t="shared" ca="1" si="25"/>
        <v>No</v>
      </c>
      <c r="O72" s="2" t="str">
        <f t="shared" ca="1" si="26"/>
        <v>No</v>
      </c>
      <c r="P72" s="2" t="str" cm="1">
        <f t="array" aca="1" ref="P72" ca="1">IF(OR(INDIRECT("MRN_"&amp;A72)="N/A",B72=0),"No","Yes")</f>
        <v>No</v>
      </c>
    </row>
    <row r="73" spans="1:16" x14ac:dyDescent="0.2">
      <c r="A73" s="62">
        <v>2</v>
      </c>
      <c r="B73" s="2">
        <f ca="1"/>
        <v>0</v>
      </c>
      <c r="C73" s="2">
        <f ca="1"/>
        <v>0</v>
      </c>
      <c r="D73" s="2">
        <f ca="1"/>
        <v>0</v>
      </c>
      <c r="E73" s="2">
        <f ca="1"/>
        <v>0</v>
      </c>
      <c r="F73" s="2">
        <f ca="1"/>
        <v>0</v>
      </c>
      <c r="G73" s="2">
        <f ca="1"/>
        <v>0</v>
      </c>
      <c r="H73" s="2">
        <f ca="1"/>
        <v>0</v>
      </c>
      <c r="I73" s="2">
        <f ca="1"/>
        <v>0</v>
      </c>
      <c r="J73" s="2">
        <f ca="1"/>
        <v>0</v>
      </c>
      <c r="K73" s="2">
        <f ca="1"/>
        <v>0</v>
      </c>
      <c r="L73" s="2" cm="1">
        <f t="array" aca="1" ref="L73" ca="1">IF(B73=0,0,INDIRECT("MRN_"&amp;A73))</f>
        <v>0</v>
      </c>
      <c r="M73" s="2">
        <f t="shared" ca="1" si="24"/>
        <v>0</v>
      </c>
      <c r="N73" s="2" t="str">
        <f t="shared" ca="1" si="25"/>
        <v>No</v>
      </c>
      <c r="O73" s="2" t="str">
        <f t="shared" ca="1" si="26"/>
        <v>No</v>
      </c>
      <c r="P73" s="2" t="str" cm="1">
        <f t="array" aca="1" ref="P73" ca="1">IF(OR(INDIRECT("MRN_"&amp;A73)="N/A",B73=0),"No","Yes")</f>
        <v>No</v>
      </c>
    </row>
    <row r="74" spans="1:16" x14ac:dyDescent="0.2">
      <c r="A74" s="62">
        <v>2</v>
      </c>
      <c r="B74" s="2">
        <f ca="1"/>
        <v>0</v>
      </c>
      <c r="C74" s="2">
        <f ca="1"/>
        <v>0</v>
      </c>
      <c r="D74" s="2">
        <f ca="1"/>
        <v>0</v>
      </c>
      <c r="E74" s="2">
        <f ca="1"/>
        <v>0</v>
      </c>
      <c r="F74" s="2">
        <f ca="1"/>
        <v>0</v>
      </c>
      <c r="G74" s="2">
        <f ca="1"/>
        <v>0</v>
      </c>
      <c r="H74" s="2">
        <f ca="1"/>
        <v>0</v>
      </c>
      <c r="I74" s="2">
        <f ca="1"/>
        <v>0</v>
      </c>
      <c r="J74" s="2">
        <f ca="1"/>
        <v>0</v>
      </c>
      <c r="K74" s="2">
        <f ca="1"/>
        <v>0</v>
      </c>
      <c r="L74" s="2" cm="1">
        <f t="array" aca="1" ref="L74" ca="1">IF(B74=0,0,INDIRECT("MRN_"&amp;A74))</f>
        <v>0</v>
      </c>
      <c r="M74" s="2">
        <f t="shared" ca="1" si="24"/>
        <v>0</v>
      </c>
      <c r="N74" s="2" t="str">
        <f t="shared" ca="1" si="25"/>
        <v>No</v>
      </c>
      <c r="O74" s="2" t="str">
        <f t="shared" ca="1" si="26"/>
        <v>No</v>
      </c>
      <c r="P74" s="2" t="str" cm="1">
        <f t="array" aca="1" ref="P74" ca="1">IF(OR(INDIRECT("MRN_"&amp;A74)="N/A",B74=0),"No","Yes")</f>
        <v>No</v>
      </c>
    </row>
    <row r="75" spans="1:16" x14ac:dyDescent="0.2">
      <c r="A75" s="62">
        <v>2</v>
      </c>
      <c r="B75" s="2">
        <f ca="1"/>
        <v>0</v>
      </c>
      <c r="C75" s="2">
        <f ca="1"/>
        <v>0</v>
      </c>
      <c r="D75" s="2">
        <f ca="1"/>
        <v>0</v>
      </c>
      <c r="E75" s="2">
        <f ca="1"/>
        <v>0</v>
      </c>
      <c r="F75" s="2">
        <f ca="1"/>
        <v>0</v>
      </c>
      <c r="G75" s="2">
        <f ca="1"/>
        <v>0</v>
      </c>
      <c r="H75" s="2">
        <f ca="1"/>
        <v>0</v>
      </c>
      <c r="I75" s="2">
        <f ca="1"/>
        <v>0</v>
      </c>
      <c r="J75" s="2">
        <f ca="1"/>
        <v>0</v>
      </c>
      <c r="K75" s="2">
        <f ca="1"/>
        <v>0</v>
      </c>
      <c r="L75" s="2" cm="1">
        <f t="array" aca="1" ref="L75" ca="1">IF(B75=0,0,INDIRECT("MRN_"&amp;A75))</f>
        <v>0</v>
      </c>
      <c r="M75" s="2">
        <f t="shared" ca="1" si="24"/>
        <v>0</v>
      </c>
      <c r="N75" s="2" t="str">
        <f t="shared" ca="1" si="25"/>
        <v>No</v>
      </c>
      <c r="O75" s="2" t="str">
        <f t="shared" ca="1" si="26"/>
        <v>No</v>
      </c>
      <c r="P75" s="2" t="str" cm="1">
        <f t="array" aca="1" ref="P75" ca="1">IF(OR(INDIRECT("MRN_"&amp;A75)="N/A",B75=0),"No","Yes")</f>
        <v>No</v>
      </c>
    </row>
    <row r="76" spans="1:16" x14ac:dyDescent="0.2">
      <c r="A76" s="62">
        <v>2</v>
      </c>
      <c r="B76" s="2">
        <f ca="1"/>
        <v>0</v>
      </c>
      <c r="C76" s="2">
        <f ca="1"/>
        <v>0</v>
      </c>
      <c r="D76" s="2">
        <f ca="1"/>
        <v>0</v>
      </c>
      <c r="E76" s="2">
        <f ca="1"/>
        <v>0</v>
      </c>
      <c r="F76" s="2">
        <f ca="1"/>
        <v>0</v>
      </c>
      <c r="G76" s="2">
        <f ca="1"/>
        <v>0</v>
      </c>
      <c r="H76" s="2">
        <f ca="1"/>
        <v>0</v>
      </c>
      <c r="I76" s="2">
        <f ca="1"/>
        <v>0</v>
      </c>
      <c r="J76" s="2">
        <f ca="1"/>
        <v>0</v>
      </c>
      <c r="K76" s="2">
        <f ca="1"/>
        <v>0</v>
      </c>
      <c r="L76" s="2" cm="1">
        <f t="array" aca="1" ref="L76" ca="1">IF(B76=0,0,INDIRECT("MRN_"&amp;A76))</f>
        <v>0</v>
      </c>
      <c r="M76" s="2">
        <f t="shared" ca="1" si="24"/>
        <v>0</v>
      </c>
      <c r="N76" s="2" t="str">
        <f t="shared" ca="1" si="25"/>
        <v>No</v>
      </c>
      <c r="O76" s="2" t="str">
        <f t="shared" ca="1" si="26"/>
        <v>No</v>
      </c>
      <c r="P76" s="2" t="str" cm="1">
        <f t="array" aca="1" ref="P76" ca="1">IF(OR(INDIRECT("MRN_"&amp;A76)="N/A",B76=0),"No","Yes")</f>
        <v>No</v>
      </c>
    </row>
    <row r="77" spans="1:16" x14ac:dyDescent="0.2">
      <c r="A77" s="62">
        <v>2</v>
      </c>
      <c r="B77" s="2">
        <f ca="1"/>
        <v>0</v>
      </c>
      <c r="C77" s="2">
        <f ca="1"/>
        <v>0</v>
      </c>
      <c r="D77" s="2">
        <f ca="1"/>
        <v>0</v>
      </c>
      <c r="E77" s="2">
        <f ca="1"/>
        <v>0</v>
      </c>
      <c r="F77" s="2">
        <f ca="1"/>
        <v>0</v>
      </c>
      <c r="G77" s="2">
        <f ca="1"/>
        <v>0</v>
      </c>
      <c r="H77" s="2">
        <f ca="1"/>
        <v>0</v>
      </c>
      <c r="I77" s="2">
        <f ca="1"/>
        <v>0</v>
      </c>
      <c r="J77" s="2">
        <f ca="1"/>
        <v>0</v>
      </c>
      <c r="K77" s="2">
        <f ca="1"/>
        <v>0</v>
      </c>
      <c r="L77" s="2" cm="1">
        <f t="array" aca="1" ref="L77" ca="1">IF(B77=0,0,INDIRECT("MRN_"&amp;A77))</f>
        <v>0</v>
      </c>
      <c r="M77" s="2">
        <f t="shared" ca="1" si="24"/>
        <v>0</v>
      </c>
      <c r="N77" s="2" t="str">
        <f t="shared" ca="1" si="25"/>
        <v>No</v>
      </c>
      <c r="O77" s="2" t="str">
        <f t="shared" ca="1" si="26"/>
        <v>No</v>
      </c>
      <c r="P77" s="2" t="str" cm="1">
        <f t="array" aca="1" ref="P77" ca="1">IF(OR(INDIRECT("MRN_"&amp;A77)="N/A",B77=0),"No","Yes")</f>
        <v>No</v>
      </c>
    </row>
    <row r="78" spans="1:16" x14ac:dyDescent="0.2">
      <c r="A78" s="62">
        <v>2</v>
      </c>
      <c r="B78" s="2">
        <f ca="1"/>
        <v>0</v>
      </c>
      <c r="C78" s="2">
        <f ca="1"/>
        <v>0</v>
      </c>
      <c r="D78" s="2">
        <f ca="1"/>
        <v>0</v>
      </c>
      <c r="E78" s="2">
        <f ca="1"/>
        <v>0</v>
      </c>
      <c r="F78" s="2">
        <f ca="1"/>
        <v>0</v>
      </c>
      <c r="G78" s="2">
        <f ca="1"/>
        <v>0</v>
      </c>
      <c r="H78" s="2">
        <f ca="1"/>
        <v>0</v>
      </c>
      <c r="I78" s="2">
        <f ca="1"/>
        <v>0</v>
      </c>
      <c r="J78" s="2">
        <f ca="1"/>
        <v>0</v>
      </c>
      <c r="K78" s="2">
        <f ca="1"/>
        <v>0</v>
      </c>
      <c r="L78" s="2" cm="1">
        <f t="array" aca="1" ref="L78" ca="1">IF(B78=0,0,INDIRECT("MRN_"&amp;A78))</f>
        <v>0</v>
      </c>
      <c r="M78" s="2">
        <f t="shared" ca="1" si="24"/>
        <v>0</v>
      </c>
      <c r="N78" s="2" t="str">
        <f t="shared" ca="1" si="25"/>
        <v>No</v>
      </c>
      <c r="O78" s="2" t="str">
        <f t="shared" ca="1" si="26"/>
        <v>No</v>
      </c>
      <c r="P78" s="2" t="str" cm="1">
        <f t="array" aca="1" ref="P78" ca="1">IF(OR(INDIRECT("MRN_"&amp;A78)="N/A",B78=0),"No","Yes")</f>
        <v>No</v>
      </c>
    </row>
    <row r="79" spans="1:16" x14ac:dyDescent="0.2">
      <c r="A79" s="62">
        <v>2</v>
      </c>
      <c r="B79" s="2">
        <f ca="1"/>
        <v>0</v>
      </c>
      <c r="C79" s="2">
        <f ca="1"/>
        <v>0</v>
      </c>
      <c r="D79" s="2">
        <f ca="1"/>
        <v>0</v>
      </c>
      <c r="E79" s="2">
        <f ca="1"/>
        <v>0</v>
      </c>
      <c r="F79" s="2">
        <f ca="1"/>
        <v>0</v>
      </c>
      <c r="G79" s="2">
        <f ca="1"/>
        <v>0</v>
      </c>
      <c r="H79" s="2">
        <f ca="1"/>
        <v>0</v>
      </c>
      <c r="I79" s="2">
        <f ca="1"/>
        <v>0</v>
      </c>
      <c r="J79" s="2">
        <f ca="1"/>
        <v>0</v>
      </c>
      <c r="K79" s="2">
        <f ca="1"/>
        <v>0</v>
      </c>
      <c r="L79" s="2" cm="1">
        <f t="array" aca="1" ref="L79" ca="1">IF(B79=0,0,INDIRECT("MRN_"&amp;A79))</f>
        <v>0</v>
      </c>
      <c r="M79" s="2">
        <f t="shared" ca="1" si="24"/>
        <v>0</v>
      </c>
      <c r="N79" s="2" t="str">
        <f t="shared" ca="1" si="25"/>
        <v>No</v>
      </c>
      <c r="O79" s="2" t="str">
        <f t="shared" ca="1" si="26"/>
        <v>No</v>
      </c>
      <c r="P79" s="2" t="str" cm="1">
        <f t="array" aca="1" ref="P79" ca="1">IF(OR(INDIRECT("MRN_"&amp;A79)="N/A",B79=0),"No","Yes")</f>
        <v>No</v>
      </c>
    </row>
    <row r="80" spans="1:16" x14ac:dyDescent="0.2">
      <c r="A80" s="62">
        <v>2</v>
      </c>
      <c r="B80" s="2">
        <f ca="1"/>
        <v>0</v>
      </c>
      <c r="C80" s="2">
        <f ca="1"/>
        <v>0</v>
      </c>
      <c r="D80" s="2">
        <f ca="1"/>
        <v>0</v>
      </c>
      <c r="E80" s="2">
        <f ca="1"/>
        <v>0</v>
      </c>
      <c r="F80" s="2">
        <f ca="1"/>
        <v>0</v>
      </c>
      <c r="G80" s="2">
        <f ca="1"/>
        <v>0</v>
      </c>
      <c r="H80" s="2">
        <f ca="1"/>
        <v>0</v>
      </c>
      <c r="I80" s="2">
        <f ca="1"/>
        <v>0</v>
      </c>
      <c r="J80" s="2">
        <f ca="1"/>
        <v>0</v>
      </c>
      <c r="K80" s="2">
        <f ca="1"/>
        <v>0</v>
      </c>
      <c r="L80" s="2" cm="1">
        <f t="array" aca="1" ref="L80" ca="1">IF(B80=0,0,INDIRECT("MRN_"&amp;A80))</f>
        <v>0</v>
      </c>
      <c r="M80" s="2">
        <f t="shared" ca="1" si="24"/>
        <v>0</v>
      </c>
      <c r="N80" s="2" t="str">
        <f t="shared" ca="1" si="25"/>
        <v>No</v>
      </c>
      <c r="O80" s="2" t="str">
        <f t="shared" ca="1" si="26"/>
        <v>No</v>
      </c>
      <c r="P80" s="2" t="str" cm="1">
        <f t="array" aca="1" ref="P80" ca="1">IF(OR(INDIRECT("MRN_"&amp;A80)="N/A",B80=0),"No","Yes")</f>
        <v>No</v>
      </c>
    </row>
    <row r="81" spans="1:16" x14ac:dyDescent="0.2">
      <c r="A81" s="62">
        <v>2</v>
      </c>
      <c r="B81" s="2">
        <f ca="1"/>
        <v>0</v>
      </c>
      <c r="C81" s="2">
        <f ca="1"/>
        <v>0</v>
      </c>
      <c r="D81" s="2">
        <f ca="1"/>
        <v>0</v>
      </c>
      <c r="E81" s="2">
        <f ca="1"/>
        <v>0</v>
      </c>
      <c r="F81" s="2">
        <f ca="1"/>
        <v>0</v>
      </c>
      <c r="G81" s="2">
        <f ca="1"/>
        <v>0</v>
      </c>
      <c r="H81" s="2">
        <f ca="1"/>
        <v>0</v>
      </c>
      <c r="I81" s="2">
        <f ca="1"/>
        <v>0</v>
      </c>
      <c r="J81" s="2">
        <f ca="1"/>
        <v>0</v>
      </c>
      <c r="K81" s="2">
        <f ca="1"/>
        <v>0</v>
      </c>
      <c r="L81" s="2" cm="1">
        <f t="array" aca="1" ref="L81" ca="1">IF(B81=0,0,INDIRECT("MRN_"&amp;A81))</f>
        <v>0</v>
      </c>
      <c r="M81" s="2">
        <f t="shared" ca="1" si="24"/>
        <v>0</v>
      </c>
      <c r="N81" s="2" t="str">
        <f t="shared" ca="1" si="25"/>
        <v>No</v>
      </c>
      <c r="O81" s="2" t="str">
        <f t="shared" ca="1" si="26"/>
        <v>No</v>
      </c>
      <c r="P81" s="2" t="str" cm="1">
        <f t="array" aca="1" ref="P81" ca="1">IF(OR(INDIRECT("MRN_"&amp;A81)="N/A",B81=0),"No","Yes")</f>
        <v>No</v>
      </c>
    </row>
    <row r="82" spans="1:16" x14ac:dyDescent="0.2">
      <c r="A82" s="62">
        <v>2</v>
      </c>
      <c r="B82" s="2">
        <f ca="1"/>
        <v>0</v>
      </c>
      <c r="C82" s="2">
        <f ca="1"/>
        <v>0</v>
      </c>
      <c r="D82" s="2">
        <f ca="1"/>
        <v>0</v>
      </c>
      <c r="E82" s="2">
        <f ca="1"/>
        <v>0</v>
      </c>
      <c r="F82" s="2">
        <f ca="1"/>
        <v>0</v>
      </c>
      <c r="G82" s="2">
        <f ca="1"/>
        <v>0</v>
      </c>
      <c r="H82" s="2">
        <f ca="1"/>
        <v>0</v>
      </c>
      <c r="I82" s="2">
        <f ca="1"/>
        <v>0</v>
      </c>
      <c r="J82" s="2">
        <f ca="1"/>
        <v>0</v>
      </c>
      <c r="K82" s="2">
        <f ca="1"/>
        <v>0</v>
      </c>
      <c r="L82" s="2" cm="1">
        <f t="array" aca="1" ref="L82" ca="1">IF(B82=0,0,INDIRECT("MRN_"&amp;A82))</f>
        <v>0</v>
      </c>
      <c r="M82" s="2">
        <f t="shared" ca="1" si="24"/>
        <v>0</v>
      </c>
      <c r="N82" s="2" t="str">
        <f t="shared" ca="1" si="25"/>
        <v>No</v>
      </c>
      <c r="O82" s="2" t="str">
        <f t="shared" ca="1" si="26"/>
        <v>No</v>
      </c>
      <c r="P82" s="2" t="str" cm="1">
        <f t="array" aca="1" ref="P82" ca="1">IF(OR(INDIRECT("MRN_"&amp;A82)="N/A",B82=0),"No","Yes")</f>
        <v>No</v>
      </c>
    </row>
    <row r="83" spans="1:16" x14ac:dyDescent="0.2">
      <c r="A83" s="62">
        <v>2</v>
      </c>
      <c r="B83" s="2">
        <f ca="1"/>
        <v>0</v>
      </c>
      <c r="C83" s="2">
        <f ca="1"/>
        <v>0</v>
      </c>
      <c r="D83" s="2">
        <f ca="1"/>
        <v>0</v>
      </c>
      <c r="E83" s="2">
        <f ca="1"/>
        <v>0</v>
      </c>
      <c r="F83" s="2">
        <f ca="1"/>
        <v>0</v>
      </c>
      <c r="G83" s="2">
        <f ca="1"/>
        <v>0</v>
      </c>
      <c r="H83" s="2">
        <f ca="1"/>
        <v>0</v>
      </c>
      <c r="I83" s="2">
        <f ca="1"/>
        <v>0</v>
      </c>
      <c r="J83" s="2">
        <f ca="1"/>
        <v>0</v>
      </c>
      <c r="K83" s="2">
        <f ca="1"/>
        <v>0</v>
      </c>
      <c r="L83" s="2" cm="1">
        <f t="array" aca="1" ref="L83" ca="1">IF(B83=0,0,INDIRECT("MRN_"&amp;A83))</f>
        <v>0</v>
      </c>
      <c r="M83" s="2">
        <f t="shared" ca="1" si="24"/>
        <v>0</v>
      </c>
      <c r="N83" s="2" t="str">
        <f t="shared" ca="1" si="25"/>
        <v>No</v>
      </c>
      <c r="O83" s="2" t="str">
        <f t="shared" ca="1" si="26"/>
        <v>No</v>
      </c>
      <c r="P83" s="2" t="str" cm="1">
        <f t="array" aca="1" ref="P83" ca="1">IF(OR(INDIRECT("MRN_"&amp;A83)="N/A",B83=0),"No","Yes")</f>
        <v>No</v>
      </c>
    </row>
    <row r="84" spans="1:16" x14ac:dyDescent="0.2">
      <c r="A84" s="62">
        <v>2</v>
      </c>
      <c r="B84" s="2">
        <f ca="1"/>
        <v>0</v>
      </c>
      <c r="C84" s="2">
        <f ca="1"/>
        <v>0</v>
      </c>
      <c r="D84" s="2">
        <f ca="1"/>
        <v>0</v>
      </c>
      <c r="E84" s="2">
        <f ca="1"/>
        <v>0</v>
      </c>
      <c r="F84" s="2">
        <f ca="1"/>
        <v>0</v>
      </c>
      <c r="G84" s="2">
        <f ca="1"/>
        <v>0</v>
      </c>
      <c r="H84" s="2">
        <f ca="1"/>
        <v>0</v>
      </c>
      <c r="I84" s="2">
        <f ca="1"/>
        <v>0</v>
      </c>
      <c r="J84" s="2">
        <f ca="1"/>
        <v>0</v>
      </c>
      <c r="K84" s="2">
        <f ca="1"/>
        <v>0</v>
      </c>
      <c r="L84" s="2" cm="1">
        <f t="array" aca="1" ref="L84" ca="1">IF(B84=0,0,INDIRECT("MRN_"&amp;A84))</f>
        <v>0</v>
      </c>
      <c r="M84" s="2">
        <f t="shared" ca="1" si="24"/>
        <v>0</v>
      </c>
      <c r="N84" s="2" t="str">
        <f t="shared" ca="1" si="25"/>
        <v>No</v>
      </c>
      <c r="O84" s="2" t="str">
        <f t="shared" ca="1" si="26"/>
        <v>No</v>
      </c>
      <c r="P84" s="2" t="str" cm="1">
        <f t="array" aca="1" ref="P84" ca="1">IF(OR(INDIRECT("MRN_"&amp;A84)="N/A",B84=0),"No","Yes")</f>
        <v>No</v>
      </c>
    </row>
    <row r="85" spans="1:16" x14ac:dyDescent="0.2">
      <c r="A85" s="62">
        <v>2</v>
      </c>
      <c r="B85" s="2">
        <f ca="1"/>
        <v>0</v>
      </c>
      <c r="C85" s="2">
        <f ca="1"/>
        <v>0</v>
      </c>
      <c r="D85" s="2">
        <f ca="1"/>
        <v>0</v>
      </c>
      <c r="E85" s="2">
        <f ca="1"/>
        <v>0</v>
      </c>
      <c r="F85" s="2">
        <f ca="1"/>
        <v>0</v>
      </c>
      <c r="G85" s="2">
        <f ca="1"/>
        <v>0</v>
      </c>
      <c r="H85" s="2">
        <f ca="1"/>
        <v>0</v>
      </c>
      <c r="I85" s="2">
        <f ca="1"/>
        <v>0</v>
      </c>
      <c r="J85" s="2">
        <f ca="1"/>
        <v>0</v>
      </c>
      <c r="K85" s="2">
        <f ca="1"/>
        <v>0</v>
      </c>
      <c r="L85" s="2" cm="1">
        <f t="array" aca="1" ref="L85" ca="1">IF(B85=0,0,INDIRECT("MRN_"&amp;A85))</f>
        <v>0</v>
      </c>
      <c r="M85" s="2">
        <f t="shared" ca="1" si="24"/>
        <v>0</v>
      </c>
      <c r="N85" s="2" t="str">
        <f t="shared" ca="1" si="25"/>
        <v>No</v>
      </c>
      <c r="O85" s="2" t="str">
        <f t="shared" ca="1" si="26"/>
        <v>No</v>
      </c>
      <c r="P85" s="2" t="str" cm="1">
        <f t="array" aca="1" ref="P85" ca="1">IF(OR(INDIRECT("MRN_"&amp;A85)="N/A",B85=0),"No","Yes")</f>
        <v>No</v>
      </c>
    </row>
    <row r="86" spans="1:16" x14ac:dyDescent="0.2">
      <c r="A86" s="62">
        <v>2</v>
      </c>
      <c r="B86" s="2">
        <f ca="1"/>
        <v>0</v>
      </c>
      <c r="C86" s="2">
        <f ca="1"/>
        <v>0</v>
      </c>
      <c r="D86" s="2">
        <f ca="1"/>
        <v>0</v>
      </c>
      <c r="E86" s="2">
        <f ca="1"/>
        <v>0</v>
      </c>
      <c r="F86" s="2">
        <f ca="1"/>
        <v>0</v>
      </c>
      <c r="G86" s="2">
        <f ca="1"/>
        <v>0</v>
      </c>
      <c r="H86" s="2">
        <f ca="1"/>
        <v>0</v>
      </c>
      <c r="I86" s="2">
        <f ca="1"/>
        <v>0</v>
      </c>
      <c r="J86" s="2">
        <f ca="1"/>
        <v>0</v>
      </c>
      <c r="K86" s="2">
        <f ca="1"/>
        <v>0</v>
      </c>
      <c r="L86" s="2" cm="1">
        <f t="array" aca="1" ref="L86" ca="1">IF(B86=0,0,INDIRECT("MRN_"&amp;A86))</f>
        <v>0</v>
      </c>
      <c r="M86" s="2">
        <f t="shared" ca="1" si="24"/>
        <v>0</v>
      </c>
      <c r="N86" s="2" t="str">
        <f t="shared" ca="1" si="25"/>
        <v>No</v>
      </c>
      <c r="O86" s="2" t="str">
        <f t="shared" ca="1" si="26"/>
        <v>No</v>
      </c>
      <c r="P86" s="2" t="str" cm="1">
        <f t="array" aca="1" ref="P86" ca="1">IF(OR(INDIRECT("MRN_"&amp;A86)="N/A",B86=0),"No","Yes")</f>
        <v>No</v>
      </c>
    </row>
    <row r="87" spans="1:16" x14ac:dyDescent="0.2">
      <c r="A87" s="62">
        <v>2</v>
      </c>
      <c r="B87" s="2">
        <f ca="1"/>
        <v>0</v>
      </c>
      <c r="C87" s="2">
        <f ca="1"/>
        <v>0</v>
      </c>
      <c r="D87" s="2">
        <f ca="1"/>
        <v>0</v>
      </c>
      <c r="E87" s="2">
        <f ca="1"/>
        <v>0</v>
      </c>
      <c r="F87" s="2">
        <f ca="1"/>
        <v>0</v>
      </c>
      <c r="G87" s="2">
        <f ca="1"/>
        <v>0</v>
      </c>
      <c r="H87" s="2">
        <f ca="1"/>
        <v>0</v>
      </c>
      <c r="I87" s="2">
        <f ca="1"/>
        <v>0</v>
      </c>
      <c r="J87" s="2">
        <f ca="1"/>
        <v>0</v>
      </c>
      <c r="K87" s="2">
        <f ca="1"/>
        <v>0</v>
      </c>
      <c r="L87" s="2" cm="1">
        <f t="array" aca="1" ref="L87" ca="1">IF(B87=0,0,INDIRECT("MRN_"&amp;A87))</f>
        <v>0</v>
      </c>
      <c r="M87" s="2">
        <f t="shared" ca="1" si="24"/>
        <v>0</v>
      </c>
      <c r="N87" s="2" t="str">
        <f t="shared" ca="1" si="25"/>
        <v>No</v>
      </c>
      <c r="O87" s="2" t="str">
        <f t="shared" ca="1" si="26"/>
        <v>No</v>
      </c>
      <c r="P87" s="2" t="str" cm="1">
        <f t="array" aca="1" ref="P87" ca="1">IF(OR(INDIRECT("MRN_"&amp;A87)="N/A",B87=0),"No","Yes")</f>
        <v>No</v>
      </c>
    </row>
    <row r="88" spans="1:16" x14ac:dyDescent="0.2">
      <c r="A88" s="62">
        <v>2</v>
      </c>
      <c r="B88" s="2">
        <f ca="1"/>
        <v>0</v>
      </c>
      <c r="C88" s="2">
        <f ca="1"/>
        <v>0</v>
      </c>
      <c r="D88" s="2">
        <f ca="1"/>
        <v>0</v>
      </c>
      <c r="E88" s="2">
        <f ca="1"/>
        <v>0</v>
      </c>
      <c r="F88" s="2">
        <f ca="1"/>
        <v>0</v>
      </c>
      <c r="G88" s="2">
        <f ca="1"/>
        <v>0</v>
      </c>
      <c r="H88" s="2">
        <f ca="1"/>
        <v>0</v>
      </c>
      <c r="I88" s="2">
        <f ca="1"/>
        <v>0</v>
      </c>
      <c r="J88" s="2">
        <f ca="1"/>
        <v>0</v>
      </c>
      <c r="K88" s="2">
        <f ca="1"/>
        <v>0</v>
      </c>
      <c r="L88" s="2" cm="1">
        <f t="array" aca="1" ref="L88" ca="1">IF(B88=0,0,INDIRECT("MRN_"&amp;A88))</f>
        <v>0</v>
      </c>
      <c r="M88" s="2">
        <f t="shared" ca="1" si="24"/>
        <v>0</v>
      </c>
      <c r="N88" s="2" t="str">
        <f t="shared" ca="1" si="25"/>
        <v>No</v>
      </c>
      <c r="O88" s="2" t="str">
        <f t="shared" ca="1" si="26"/>
        <v>No</v>
      </c>
      <c r="P88" s="2" t="str" cm="1">
        <f t="array" aca="1" ref="P88" ca="1">IF(OR(INDIRECT("MRN_"&amp;A88)="N/A",B88=0),"No","Yes")</f>
        <v>No</v>
      </c>
    </row>
    <row r="89" spans="1:16" x14ac:dyDescent="0.2">
      <c r="A89" s="62">
        <v>2</v>
      </c>
      <c r="B89" s="2">
        <f ca="1"/>
        <v>0</v>
      </c>
      <c r="C89" s="2">
        <f ca="1"/>
        <v>0</v>
      </c>
      <c r="D89" s="2">
        <f ca="1"/>
        <v>0</v>
      </c>
      <c r="E89" s="2">
        <f ca="1"/>
        <v>0</v>
      </c>
      <c r="F89" s="2">
        <f ca="1"/>
        <v>0</v>
      </c>
      <c r="G89" s="2">
        <f ca="1"/>
        <v>0</v>
      </c>
      <c r="H89" s="2">
        <f ca="1"/>
        <v>0</v>
      </c>
      <c r="I89" s="2">
        <f ca="1"/>
        <v>0</v>
      </c>
      <c r="J89" s="2">
        <f ca="1"/>
        <v>0</v>
      </c>
      <c r="K89" s="2">
        <f ca="1"/>
        <v>0</v>
      </c>
      <c r="L89" s="2" cm="1">
        <f t="array" aca="1" ref="L89" ca="1">IF(B89=0,0,INDIRECT("MRN_"&amp;A89))</f>
        <v>0</v>
      </c>
      <c r="M89" s="2">
        <f t="shared" ca="1" si="24"/>
        <v>0</v>
      </c>
      <c r="N89" s="2" t="str">
        <f t="shared" ca="1" si="25"/>
        <v>No</v>
      </c>
      <c r="O89" s="2" t="str">
        <f t="shared" ca="1" si="26"/>
        <v>No</v>
      </c>
      <c r="P89" s="2" t="str" cm="1">
        <f t="array" aca="1" ref="P89" ca="1">IF(OR(INDIRECT("MRN_"&amp;A89)="N/A",B89=0),"No","Yes")</f>
        <v>No</v>
      </c>
    </row>
    <row r="90" spans="1:16" x14ac:dyDescent="0.2">
      <c r="A90" s="62">
        <v>2</v>
      </c>
      <c r="B90" s="2">
        <f ca="1"/>
        <v>0</v>
      </c>
      <c r="C90" s="2">
        <f ca="1"/>
        <v>0</v>
      </c>
      <c r="D90" s="2">
        <f ca="1"/>
        <v>0</v>
      </c>
      <c r="E90" s="2">
        <f ca="1"/>
        <v>0</v>
      </c>
      <c r="F90" s="2">
        <f ca="1"/>
        <v>0</v>
      </c>
      <c r="G90" s="2">
        <f ca="1"/>
        <v>0</v>
      </c>
      <c r="H90" s="2">
        <f ca="1"/>
        <v>0</v>
      </c>
      <c r="I90" s="2">
        <f ca="1"/>
        <v>0</v>
      </c>
      <c r="J90" s="2">
        <f ca="1"/>
        <v>0</v>
      </c>
      <c r="K90" s="2">
        <f ca="1"/>
        <v>0</v>
      </c>
      <c r="L90" s="2" cm="1">
        <f t="array" aca="1" ref="L90" ca="1">IF(B90=0,0,INDIRECT("MRN_"&amp;A90))</f>
        <v>0</v>
      </c>
      <c r="M90" s="2">
        <f t="shared" ca="1" si="24"/>
        <v>0</v>
      </c>
      <c r="N90" s="2" t="str">
        <f t="shared" ca="1" si="25"/>
        <v>No</v>
      </c>
      <c r="O90" s="2" t="str">
        <f t="shared" ca="1" si="26"/>
        <v>No</v>
      </c>
      <c r="P90" s="2" t="str" cm="1">
        <f t="array" aca="1" ref="P90" ca="1">IF(OR(INDIRECT("MRN_"&amp;A90)="N/A",B90=0),"No","Yes")</f>
        <v>No</v>
      </c>
    </row>
    <row r="91" spans="1:16" x14ac:dyDescent="0.2">
      <c r="A91" s="62">
        <v>2</v>
      </c>
      <c r="B91" s="2">
        <f ca="1"/>
        <v>0</v>
      </c>
      <c r="C91" s="2">
        <f ca="1"/>
        <v>0</v>
      </c>
      <c r="D91" s="2">
        <f ca="1"/>
        <v>0</v>
      </c>
      <c r="E91" s="2">
        <f ca="1"/>
        <v>0</v>
      </c>
      <c r="F91" s="2">
        <f ca="1"/>
        <v>0</v>
      </c>
      <c r="G91" s="2">
        <f ca="1"/>
        <v>0</v>
      </c>
      <c r="H91" s="2">
        <f ca="1"/>
        <v>0</v>
      </c>
      <c r="I91" s="2">
        <f ca="1"/>
        <v>0</v>
      </c>
      <c r="J91" s="2">
        <f ca="1"/>
        <v>0</v>
      </c>
      <c r="K91" s="2">
        <f ca="1"/>
        <v>0</v>
      </c>
      <c r="L91" s="2" cm="1">
        <f t="array" aca="1" ref="L91" ca="1">IF(B91=0,0,INDIRECT("MRN_"&amp;A91))</f>
        <v>0</v>
      </c>
      <c r="M91" s="2">
        <f t="shared" ca="1" si="24"/>
        <v>0</v>
      </c>
      <c r="N91" s="2" t="str">
        <f t="shared" ca="1" si="25"/>
        <v>No</v>
      </c>
      <c r="O91" s="2" t="str">
        <f t="shared" ca="1" si="26"/>
        <v>No</v>
      </c>
      <c r="P91" s="2" t="str" cm="1">
        <f t="array" aca="1" ref="P91" ca="1">IF(OR(INDIRECT("MRN_"&amp;A91)="N/A",B91=0),"No","Yes")</f>
        <v>No</v>
      </c>
    </row>
    <row r="92" spans="1:16" x14ac:dyDescent="0.2">
      <c r="A92" s="62">
        <v>2</v>
      </c>
      <c r="B92" s="2">
        <f ca="1"/>
        <v>0</v>
      </c>
      <c r="C92" s="2">
        <f ca="1"/>
        <v>0</v>
      </c>
      <c r="D92" s="2">
        <f ca="1"/>
        <v>0</v>
      </c>
      <c r="E92" s="2">
        <f ca="1"/>
        <v>0</v>
      </c>
      <c r="F92" s="2">
        <f ca="1"/>
        <v>0</v>
      </c>
      <c r="G92" s="2">
        <f ca="1"/>
        <v>0</v>
      </c>
      <c r="H92" s="2">
        <f ca="1"/>
        <v>0</v>
      </c>
      <c r="I92" s="2">
        <f ca="1"/>
        <v>0</v>
      </c>
      <c r="J92" s="2">
        <f ca="1"/>
        <v>0</v>
      </c>
      <c r="K92" s="2">
        <f ca="1"/>
        <v>0</v>
      </c>
      <c r="L92" s="2" cm="1">
        <f t="array" aca="1" ref="L92" ca="1">IF(B92=0,0,INDIRECT("MRN_"&amp;A92))</f>
        <v>0</v>
      </c>
      <c r="M92" s="2">
        <f t="shared" ca="1" si="24"/>
        <v>0</v>
      </c>
      <c r="N92" s="2" t="str">
        <f t="shared" ca="1" si="25"/>
        <v>No</v>
      </c>
      <c r="O92" s="2" t="str">
        <f t="shared" ca="1" si="26"/>
        <v>No</v>
      </c>
      <c r="P92" s="2" t="str" cm="1">
        <f t="array" aca="1" ref="P92" ca="1">IF(OR(INDIRECT("MRN_"&amp;A92)="N/A",B92=0),"No","Yes")</f>
        <v>No</v>
      </c>
    </row>
    <row r="93" spans="1:16" x14ac:dyDescent="0.2">
      <c r="A93" s="62">
        <v>2</v>
      </c>
      <c r="B93" s="2">
        <f ca="1"/>
        <v>0</v>
      </c>
      <c r="C93" s="2">
        <f ca="1"/>
        <v>0</v>
      </c>
      <c r="D93" s="2">
        <f ca="1"/>
        <v>0</v>
      </c>
      <c r="E93" s="2">
        <f ca="1"/>
        <v>0</v>
      </c>
      <c r="F93" s="2">
        <f ca="1"/>
        <v>0</v>
      </c>
      <c r="G93" s="2">
        <f ca="1"/>
        <v>0</v>
      </c>
      <c r="H93" s="2">
        <f ca="1"/>
        <v>0</v>
      </c>
      <c r="I93" s="2">
        <f ca="1"/>
        <v>0</v>
      </c>
      <c r="J93" s="2">
        <f ca="1"/>
        <v>0</v>
      </c>
      <c r="K93" s="2">
        <f ca="1"/>
        <v>0</v>
      </c>
      <c r="L93" s="2" cm="1">
        <f t="array" aca="1" ref="L93" ca="1">IF(B93=0,0,INDIRECT("MRN_"&amp;A93))</f>
        <v>0</v>
      </c>
      <c r="M93" s="2">
        <f t="shared" ca="1" si="24"/>
        <v>0</v>
      </c>
      <c r="N93" s="2" t="str">
        <f t="shared" ca="1" si="25"/>
        <v>No</v>
      </c>
      <c r="O93" s="2" t="str">
        <f t="shared" ca="1" si="26"/>
        <v>No</v>
      </c>
      <c r="P93" s="2" t="str" cm="1">
        <f t="array" aca="1" ref="P93" ca="1">IF(OR(INDIRECT("MRN_"&amp;A93)="N/A",B93=0),"No","Yes")</f>
        <v>No</v>
      </c>
    </row>
    <row r="94" spans="1:16" x14ac:dyDescent="0.2">
      <c r="A94" s="62">
        <v>2</v>
      </c>
      <c r="B94" s="2">
        <f ca="1"/>
        <v>0</v>
      </c>
      <c r="C94" s="2">
        <f ca="1"/>
        <v>0</v>
      </c>
      <c r="D94" s="2">
        <f ca="1"/>
        <v>0</v>
      </c>
      <c r="E94" s="2">
        <f ca="1"/>
        <v>0</v>
      </c>
      <c r="F94" s="2">
        <f ca="1"/>
        <v>0</v>
      </c>
      <c r="G94" s="2">
        <f ca="1"/>
        <v>0</v>
      </c>
      <c r="H94" s="2">
        <f ca="1"/>
        <v>0</v>
      </c>
      <c r="I94" s="2">
        <f ca="1"/>
        <v>0</v>
      </c>
      <c r="J94" s="2">
        <f ca="1"/>
        <v>0</v>
      </c>
      <c r="K94" s="2">
        <f ca="1"/>
        <v>0</v>
      </c>
      <c r="L94" s="2" cm="1">
        <f t="array" aca="1" ref="L94" ca="1">IF(B94=0,0,INDIRECT("MRN_"&amp;A94))</f>
        <v>0</v>
      </c>
      <c r="M94" s="2">
        <f t="shared" ca="1" si="24"/>
        <v>0</v>
      </c>
      <c r="N94" s="2" t="str">
        <f t="shared" ca="1" si="25"/>
        <v>No</v>
      </c>
      <c r="O94" s="2" t="str">
        <f t="shared" ca="1" si="26"/>
        <v>No</v>
      </c>
      <c r="P94" s="2" t="str" cm="1">
        <f t="array" aca="1" ref="P94" ca="1">IF(OR(INDIRECT("MRN_"&amp;A94)="N/A",B94=0),"No","Yes")</f>
        <v>No</v>
      </c>
    </row>
    <row r="95" spans="1:16" x14ac:dyDescent="0.2">
      <c r="A95" s="62">
        <v>2</v>
      </c>
      <c r="B95" s="2">
        <f ca="1"/>
        <v>0</v>
      </c>
      <c r="C95" s="2">
        <f ca="1"/>
        <v>0</v>
      </c>
      <c r="D95" s="2">
        <f ca="1"/>
        <v>0</v>
      </c>
      <c r="E95" s="2">
        <f ca="1"/>
        <v>0</v>
      </c>
      <c r="F95" s="2">
        <f ca="1"/>
        <v>0</v>
      </c>
      <c r="G95" s="2">
        <f ca="1"/>
        <v>0</v>
      </c>
      <c r="H95" s="2">
        <f ca="1"/>
        <v>0</v>
      </c>
      <c r="I95" s="2">
        <f ca="1"/>
        <v>0</v>
      </c>
      <c r="J95" s="2">
        <f ca="1"/>
        <v>0</v>
      </c>
      <c r="K95" s="2">
        <f ca="1"/>
        <v>0</v>
      </c>
      <c r="L95" s="2" cm="1">
        <f t="array" aca="1" ref="L95" ca="1">IF(B95=0,0,INDIRECT("MRN_"&amp;A95))</f>
        <v>0</v>
      </c>
      <c r="M95" s="2">
        <f t="shared" ca="1" si="24"/>
        <v>0</v>
      </c>
      <c r="N95" s="2" t="str">
        <f t="shared" ca="1" si="25"/>
        <v>No</v>
      </c>
      <c r="O95" s="2" t="str">
        <f t="shared" ca="1" si="26"/>
        <v>No</v>
      </c>
      <c r="P95" s="2" t="str" cm="1">
        <f t="array" aca="1" ref="P95" ca="1">IF(OR(INDIRECT("MRN_"&amp;A95)="N/A",B95=0),"No","Yes")</f>
        <v>No</v>
      </c>
    </row>
    <row r="96" spans="1:16" x14ac:dyDescent="0.2">
      <c r="A96" s="62">
        <v>3</v>
      </c>
      <c r="B96" s="2" cm="1">
        <f t="array" aca="1" ref="B96:K125" ca="1">INDIRECT("Services_"&amp;A96)</f>
        <v>0</v>
      </c>
      <c r="C96" s="2">
        <f ca="1"/>
        <v>0</v>
      </c>
      <c r="D96" s="2">
        <f ca="1"/>
        <v>0</v>
      </c>
      <c r="E96" s="2">
        <f ca="1"/>
        <v>0</v>
      </c>
      <c r="F96" s="2">
        <f ca="1"/>
        <v>0</v>
      </c>
      <c r="G96" s="2">
        <f ca="1"/>
        <v>0</v>
      </c>
      <c r="H96" s="2">
        <f ca="1"/>
        <v>0</v>
      </c>
      <c r="I96" s="2">
        <f ca="1"/>
        <v>0</v>
      </c>
      <c r="J96" s="2">
        <f ca="1"/>
        <v>0</v>
      </c>
      <c r="K96" s="2">
        <f ca="1"/>
        <v>0</v>
      </c>
      <c r="L96" s="2" cm="1">
        <f t="array" aca="1" ref="L96" ca="1">IF(B96=0,0,INDIRECT("MRN_"&amp;A96))</f>
        <v>0</v>
      </c>
      <c r="M96" s="2">
        <f t="shared" ca="1" si="24"/>
        <v>0</v>
      </c>
      <c r="N96" s="2" t="str">
        <f t="shared" ca="1" si="25"/>
        <v>No</v>
      </c>
      <c r="O96" s="2" t="str">
        <f t="shared" ca="1" si="26"/>
        <v>No</v>
      </c>
      <c r="P96" s="2" t="str" cm="1">
        <f t="array" aca="1" ref="P96" ca="1">IF(OR(INDIRECT("MRN_"&amp;A96)="N/A",B96=0),"No","Yes")</f>
        <v>No</v>
      </c>
    </row>
    <row r="97" spans="1:16" x14ac:dyDescent="0.2">
      <c r="A97" s="62">
        <v>3</v>
      </c>
      <c r="B97" s="2">
        <f ca="1"/>
        <v>0</v>
      </c>
      <c r="C97" s="2">
        <f ca="1"/>
        <v>0</v>
      </c>
      <c r="D97" s="2">
        <f ca="1"/>
        <v>0</v>
      </c>
      <c r="E97" s="2">
        <f ca="1"/>
        <v>0</v>
      </c>
      <c r="F97" s="2">
        <f ca="1"/>
        <v>0</v>
      </c>
      <c r="G97" s="2">
        <f ca="1"/>
        <v>0</v>
      </c>
      <c r="H97" s="2">
        <f ca="1"/>
        <v>0</v>
      </c>
      <c r="I97" s="2">
        <f ca="1"/>
        <v>0</v>
      </c>
      <c r="J97" s="2">
        <f ca="1"/>
        <v>0</v>
      </c>
      <c r="K97" s="2">
        <f ca="1"/>
        <v>0</v>
      </c>
      <c r="L97" s="2" cm="1">
        <f t="array" aca="1" ref="L97" ca="1">IF(B97=0,0,INDIRECT("MRN_"&amp;A97))</f>
        <v>0</v>
      </c>
      <c r="M97" s="2">
        <f t="shared" ca="1" si="24"/>
        <v>0</v>
      </c>
      <c r="N97" s="2" t="str">
        <f t="shared" ca="1" si="25"/>
        <v>No</v>
      </c>
      <c r="O97" s="2" t="str">
        <f t="shared" ca="1" si="26"/>
        <v>No</v>
      </c>
      <c r="P97" s="2" t="str" cm="1">
        <f t="array" aca="1" ref="P97" ca="1">IF(OR(INDIRECT("MRN_"&amp;A97)="N/A",B97=0),"No","Yes")</f>
        <v>No</v>
      </c>
    </row>
    <row r="98" spans="1:16" x14ac:dyDescent="0.2">
      <c r="A98" s="62">
        <v>3</v>
      </c>
      <c r="B98" s="2">
        <f ca="1"/>
        <v>0</v>
      </c>
      <c r="C98" s="2">
        <f ca="1"/>
        <v>0</v>
      </c>
      <c r="D98" s="2">
        <f ca="1"/>
        <v>0</v>
      </c>
      <c r="E98" s="2">
        <f ca="1"/>
        <v>0</v>
      </c>
      <c r="F98" s="2">
        <f ca="1"/>
        <v>0</v>
      </c>
      <c r="G98" s="2">
        <f ca="1"/>
        <v>0</v>
      </c>
      <c r="H98" s="2">
        <f ca="1"/>
        <v>0</v>
      </c>
      <c r="I98" s="2">
        <f ca="1"/>
        <v>0</v>
      </c>
      <c r="J98" s="2">
        <f ca="1"/>
        <v>0</v>
      </c>
      <c r="K98" s="2">
        <f ca="1"/>
        <v>0</v>
      </c>
      <c r="L98" s="2" cm="1">
        <f t="array" aca="1" ref="L98" ca="1">IF(B98=0,0,INDIRECT("MRN_"&amp;A98))</f>
        <v>0</v>
      </c>
      <c r="M98" s="2">
        <f t="shared" ca="1" si="24"/>
        <v>0</v>
      </c>
      <c r="N98" s="2" t="str">
        <f t="shared" ca="1" si="25"/>
        <v>No</v>
      </c>
      <c r="O98" s="2" t="str">
        <f t="shared" ca="1" si="26"/>
        <v>No</v>
      </c>
      <c r="P98" s="2" t="str" cm="1">
        <f t="array" aca="1" ref="P98" ca="1">IF(OR(INDIRECT("MRN_"&amp;A98)="N/A",B98=0),"No","Yes")</f>
        <v>No</v>
      </c>
    </row>
    <row r="99" spans="1:16" x14ac:dyDescent="0.2">
      <c r="A99" s="62">
        <v>3</v>
      </c>
      <c r="B99" s="2">
        <f ca="1"/>
        <v>0</v>
      </c>
      <c r="C99" s="2">
        <f ca="1"/>
        <v>0</v>
      </c>
      <c r="D99" s="2">
        <f ca="1"/>
        <v>0</v>
      </c>
      <c r="E99" s="2">
        <f ca="1"/>
        <v>0</v>
      </c>
      <c r="F99" s="2">
        <f ca="1"/>
        <v>0</v>
      </c>
      <c r="G99" s="2">
        <f ca="1"/>
        <v>0</v>
      </c>
      <c r="H99" s="2">
        <f ca="1"/>
        <v>0</v>
      </c>
      <c r="I99" s="2">
        <f ca="1"/>
        <v>0</v>
      </c>
      <c r="J99" s="2">
        <f ca="1"/>
        <v>0</v>
      </c>
      <c r="K99" s="2">
        <f ca="1"/>
        <v>0</v>
      </c>
      <c r="L99" s="2" cm="1">
        <f t="array" aca="1" ref="L99" ca="1">IF(B99=0,0,INDIRECT("MRN_"&amp;A99))</f>
        <v>0</v>
      </c>
      <c r="M99" s="2">
        <f t="shared" ca="1" si="24"/>
        <v>0</v>
      </c>
      <c r="N99" s="2" t="str">
        <f t="shared" ca="1" si="25"/>
        <v>No</v>
      </c>
      <c r="O99" s="2" t="str">
        <f t="shared" ca="1" si="26"/>
        <v>No</v>
      </c>
      <c r="P99" s="2" t="str" cm="1">
        <f t="array" aca="1" ref="P99" ca="1">IF(OR(INDIRECT("MRN_"&amp;A99)="N/A",B99=0),"No","Yes")</f>
        <v>No</v>
      </c>
    </row>
    <row r="100" spans="1:16" x14ac:dyDescent="0.2">
      <c r="A100" s="62">
        <v>3</v>
      </c>
      <c r="B100" s="2">
        <f ca="1"/>
        <v>0</v>
      </c>
      <c r="C100" s="2">
        <f ca="1"/>
        <v>0</v>
      </c>
      <c r="D100" s="2">
        <f ca="1"/>
        <v>0</v>
      </c>
      <c r="E100" s="2">
        <f ca="1"/>
        <v>0</v>
      </c>
      <c r="F100" s="2">
        <f ca="1"/>
        <v>0</v>
      </c>
      <c r="G100" s="2">
        <f ca="1"/>
        <v>0</v>
      </c>
      <c r="H100" s="2">
        <f ca="1"/>
        <v>0</v>
      </c>
      <c r="I100" s="2">
        <f ca="1"/>
        <v>0</v>
      </c>
      <c r="J100" s="2">
        <f ca="1"/>
        <v>0</v>
      </c>
      <c r="K100" s="2">
        <f ca="1"/>
        <v>0</v>
      </c>
      <c r="L100" s="2" cm="1">
        <f t="array" aca="1" ref="L100" ca="1">IF(B100=0,0,INDIRECT("MRN_"&amp;A100))</f>
        <v>0</v>
      </c>
      <c r="M100" s="2">
        <f t="shared" ca="1" si="24"/>
        <v>0</v>
      </c>
      <c r="N100" s="2" t="str">
        <f t="shared" ca="1" si="25"/>
        <v>No</v>
      </c>
      <c r="O100" s="2" t="str">
        <f t="shared" ca="1" si="26"/>
        <v>No</v>
      </c>
      <c r="P100" s="2" t="str" cm="1">
        <f t="array" aca="1" ref="P100" ca="1">IF(OR(INDIRECT("MRN_"&amp;A100)="N/A",B100=0),"No","Yes")</f>
        <v>No</v>
      </c>
    </row>
    <row r="101" spans="1:16" x14ac:dyDescent="0.2">
      <c r="A101" s="62">
        <v>3</v>
      </c>
      <c r="B101" s="2">
        <f ca="1"/>
        <v>0</v>
      </c>
      <c r="C101" s="2">
        <f ca="1"/>
        <v>0</v>
      </c>
      <c r="D101" s="2">
        <f ca="1"/>
        <v>0</v>
      </c>
      <c r="E101" s="2">
        <f ca="1"/>
        <v>0</v>
      </c>
      <c r="F101" s="2">
        <f ca="1"/>
        <v>0</v>
      </c>
      <c r="G101" s="2">
        <f ca="1"/>
        <v>0</v>
      </c>
      <c r="H101" s="2">
        <f ca="1"/>
        <v>0</v>
      </c>
      <c r="I101" s="2">
        <f ca="1"/>
        <v>0</v>
      </c>
      <c r="J101" s="2">
        <f ca="1"/>
        <v>0</v>
      </c>
      <c r="K101" s="2">
        <f ca="1"/>
        <v>0</v>
      </c>
      <c r="L101" s="2" cm="1">
        <f t="array" aca="1" ref="L101" ca="1">IF(B101=0,0,INDIRECT("MRN_"&amp;A101))</f>
        <v>0</v>
      </c>
      <c r="M101" s="2">
        <f t="shared" ref="M101:M164" ca="1" si="86">IF(B101=0,0,"Client_"&amp;A101)</f>
        <v>0</v>
      </c>
      <c r="N101" s="2" t="str">
        <f t="shared" ref="N101:N164" ca="1" si="87">IF(J101=0,"No","Yes")</f>
        <v>No</v>
      </c>
      <c r="O101" s="2" t="str">
        <f t="shared" ref="O101:O164" ca="1" si="88">IF(I101=0,"No","Yes")</f>
        <v>No</v>
      </c>
      <c r="P101" s="2" t="str" cm="1">
        <f t="array" aca="1" ref="P101" ca="1">IF(OR(INDIRECT("MRN_"&amp;A101)="N/A",B101=0),"No","Yes")</f>
        <v>No</v>
      </c>
    </row>
    <row r="102" spans="1:16" x14ac:dyDescent="0.2">
      <c r="A102" s="62">
        <v>3</v>
      </c>
      <c r="B102" s="2">
        <f ca="1"/>
        <v>0</v>
      </c>
      <c r="C102" s="2">
        <f ca="1"/>
        <v>0</v>
      </c>
      <c r="D102" s="2">
        <f ca="1"/>
        <v>0</v>
      </c>
      <c r="E102" s="2">
        <f ca="1"/>
        <v>0</v>
      </c>
      <c r="F102" s="2">
        <f ca="1"/>
        <v>0</v>
      </c>
      <c r="G102" s="2">
        <f ca="1"/>
        <v>0</v>
      </c>
      <c r="H102" s="2">
        <f ca="1"/>
        <v>0</v>
      </c>
      <c r="I102" s="2">
        <f ca="1"/>
        <v>0</v>
      </c>
      <c r="J102" s="2">
        <f ca="1"/>
        <v>0</v>
      </c>
      <c r="K102" s="2">
        <f ca="1"/>
        <v>0</v>
      </c>
      <c r="L102" s="2" cm="1">
        <f t="array" aca="1" ref="L102" ca="1">IF(B102=0,0,INDIRECT("MRN_"&amp;A102))</f>
        <v>0</v>
      </c>
      <c r="M102" s="2">
        <f t="shared" ca="1" si="86"/>
        <v>0</v>
      </c>
      <c r="N102" s="2" t="str">
        <f t="shared" ca="1" si="87"/>
        <v>No</v>
      </c>
      <c r="O102" s="2" t="str">
        <f t="shared" ca="1" si="88"/>
        <v>No</v>
      </c>
      <c r="P102" s="2" t="str" cm="1">
        <f t="array" aca="1" ref="P102" ca="1">IF(OR(INDIRECT("MRN_"&amp;A102)="N/A",B102=0),"No","Yes")</f>
        <v>No</v>
      </c>
    </row>
    <row r="103" spans="1:16" x14ac:dyDescent="0.2">
      <c r="A103" s="62">
        <v>3</v>
      </c>
      <c r="B103" s="2">
        <f ca="1"/>
        <v>0</v>
      </c>
      <c r="C103" s="2">
        <f ca="1"/>
        <v>0</v>
      </c>
      <c r="D103" s="2">
        <f ca="1"/>
        <v>0</v>
      </c>
      <c r="E103" s="2">
        <f ca="1"/>
        <v>0</v>
      </c>
      <c r="F103" s="2">
        <f ca="1"/>
        <v>0</v>
      </c>
      <c r="G103" s="2">
        <f ca="1"/>
        <v>0</v>
      </c>
      <c r="H103" s="2">
        <f ca="1"/>
        <v>0</v>
      </c>
      <c r="I103" s="2">
        <f ca="1"/>
        <v>0</v>
      </c>
      <c r="J103" s="2">
        <f ca="1"/>
        <v>0</v>
      </c>
      <c r="K103" s="2">
        <f ca="1"/>
        <v>0</v>
      </c>
      <c r="L103" s="2" cm="1">
        <f t="array" aca="1" ref="L103" ca="1">IF(B103=0,0,INDIRECT("MRN_"&amp;A103))</f>
        <v>0</v>
      </c>
      <c r="M103" s="2">
        <f t="shared" ca="1" si="86"/>
        <v>0</v>
      </c>
      <c r="N103" s="2" t="str">
        <f t="shared" ca="1" si="87"/>
        <v>No</v>
      </c>
      <c r="O103" s="2" t="str">
        <f t="shared" ca="1" si="88"/>
        <v>No</v>
      </c>
      <c r="P103" s="2" t="str" cm="1">
        <f t="array" aca="1" ref="P103" ca="1">IF(OR(INDIRECT("MRN_"&amp;A103)="N/A",B103=0),"No","Yes")</f>
        <v>No</v>
      </c>
    </row>
    <row r="104" spans="1:16" x14ac:dyDescent="0.2">
      <c r="A104" s="62">
        <v>3</v>
      </c>
      <c r="B104" s="2">
        <f ca="1"/>
        <v>0</v>
      </c>
      <c r="C104" s="2">
        <f ca="1"/>
        <v>0</v>
      </c>
      <c r="D104" s="2">
        <f ca="1"/>
        <v>0</v>
      </c>
      <c r="E104" s="2">
        <f ca="1"/>
        <v>0</v>
      </c>
      <c r="F104" s="2">
        <f ca="1"/>
        <v>0</v>
      </c>
      <c r="G104" s="2">
        <f ca="1"/>
        <v>0</v>
      </c>
      <c r="H104" s="2">
        <f ca="1"/>
        <v>0</v>
      </c>
      <c r="I104" s="2">
        <f ca="1"/>
        <v>0</v>
      </c>
      <c r="J104" s="2">
        <f ca="1"/>
        <v>0</v>
      </c>
      <c r="K104" s="2">
        <f ca="1"/>
        <v>0</v>
      </c>
      <c r="L104" s="2" cm="1">
        <f t="array" aca="1" ref="L104" ca="1">IF(B104=0,0,INDIRECT("MRN_"&amp;A104))</f>
        <v>0</v>
      </c>
      <c r="M104" s="2">
        <f t="shared" ca="1" si="86"/>
        <v>0</v>
      </c>
      <c r="N104" s="2" t="str">
        <f t="shared" ca="1" si="87"/>
        <v>No</v>
      </c>
      <c r="O104" s="2" t="str">
        <f t="shared" ca="1" si="88"/>
        <v>No</v>
      </c>
      <c r="P104" s="2" t="str" cm="1">
        <f t="array" aca="1" ref="P104" ca="1">IF(OR(INDIRECT("MRN_"&amp;A104)="N/A",B104=0),"No","Yes")</f>
        <v>No</v>
      </c>
    </row>
    <row r="105" spans="1:16" x14ac:dyDescent="0.2">
      <c r="A105" s="62">
        <v>3</v>
      </c>
      <c r="B105" s="2">
        <f ca="1"/>
        <v>0</v>
      </c>
      <c r="C105" s="2">
        <f ca="1"/>
        <v>0</v>
      </c>
      <c r="D105" s="2">
        <f ca="1"/>
        <v>0</v>
      </c>
      <c r="E105" s="2">
        <f ca="1"/>
        <v>0</v>
      </c>
      <c r="F105" s="2">
        <f ca="1"/>
        <v>0</v>
      </c>
      <c r="G105" s="2">
        <f ca="1"/>
        <v>0</v>
      </c>
      <c r="H105" s="2">
        <f ca="1"/>
        <v>0</v>
      </c>
      <c r="I105" s="2">
        <f ca="1"/>
        <v>0</v>
      </c>
      <c r="J105" s="2">
        <f ca="1"/>
        <v>0</v>
      </c>
      <c r="K105" s="2">
        <f ca="1"/>
        <v>0</v>
      </c>
      <c r="L105" s="2" cm="1">
        <f t="array" aca="1" ref="L105" ca="1">IF(B105=0,0,INDIRECT("MRN_"&amp;A105))</f>
        <v>0</v>
      </c>
      <c r="M105" s="2">
        <f t="shared" ca="1" si="86"/>
        <v>0</v>
      </c>
      <c r="N105" s="2" t="str">
        <f t="shared" ca="1" si="87"/>
        <v>No</v>
      </c>
      <c r="O105" s="2" t="str">
        <f t="shared" ca="1" si="88"/>
        <v>No</v>
      </c>
      <c r="P105" s="2" t="str" cm="1">
        <f t="array" aca="1" ref="P105" ca="1">IF(OR(INDIRECT("MRN_"&amp;A105)="N/A",B105=0),"No","Yes")</f>
        <v>No</v>
      </c>
    </row>
    <row r="106" spans="1:16" x14ac:dyDescent="0.2">
      <c r="A106" s="62">
        <v>3</v>
      </c>
      <c r="B106" s="2">
        <f ca="1"/>
        <v>0</v>
      </c>
      <c r="C106" s="2">
        <f ca="1"/>
        <v>0</v>
      </c>
      <c r="D106" s="2">
        <f ca="1"/>
        <v>0</v>
      </c>
      <c r="E106" s="2">
        <f ca="1"/>
        <v>0</v>
      </c>
      <c r="F106" s="2">
        <f ca="1"/>
        <v>0</v>
      </c>
      <c r="G106" s="2">
        <f ca="1"/>
        <v>0</v>
      </c>
      <c r="H106" s="2">
        <f ca="1"/>
        <v>0</v>
      </c>
      <c r="I106" s="2">
        <f ca="1"/>
        <v>0</v>
      </c>
      <c r="J106" s="2">
        <f ca="1"/>
        <v>0</v>
      </c>
      <c r="K106" s="2">
        <f ca="1"/>
        <v>0</v>
      </c>
      <c r="L106" s="2" cm="1">
        <f t="array" aca="1" ref="L106" ca="1">IF(B106=0,0,INDIRECT("MRN_"&amp;A106))</f>
        <v>0</v>
      </c>
      <c r="M106" s="2">
        <f t="shared" ca="1" si="86"/>
        <v>0</v>
      </c>
      <c r="N106" s="2" t="str">
        <f t="shared" ca="1" si="87"/>
        <v>No</v>
      </c>
      <c r="O106" s="2" t="str">
        <f t="shared" ca="1" si="88"/>
        <v>No</v>
      </c>
      <c r="P106" s="2" t="str" cm="1">
        <f t="array" aca="1" ref="P106" ca="1">IF(OR(INDIRECT("MRN_"&amp;A106)="N/A",B106=0),"No","Yes")</f>
        <v>No</v>
      </c>
    </row>
    <row r="107" spans="1:16" x14ac:dyDescent="0.2">
      <c r="A107" s="62">
        <v>3</v>
      </c>
      <c r="B107" s="2">
        <f ca="1"/>
        <v>0</v>
      </c>
      <c r="C107" s="2">
        <f ca="1"/>
        <v>0</v>
      </c>
      <c r="D107" s="2">
        <f ca="1"/>
        <v>0</v>
      </c>
      <c r="E107" s="2">
        <f ca="1"/>
        <v>0</v>
      </c>
      <c r="F107" s="2">
        <f ca="1"/>
        <v>0</v>
      </c>
      <c r="G107" s="2">
        <f ca="1"/>
        <v>0</v>
      </c>
      <c r="H107" s="2">
        <f ca="1"/>
        <v>0</v>
      </c>
      <c r="I107" s="2">
        <f ca="1"/>
        <v>0</v>
      </c>
      <c r="J107" s="2">
        <f ca="1"/>
        <v>0</v>
      </c>
      <c r="K107" s="2">
        <f ca="1"/>
        <v>0</v>
      </c>
      <c r="L107" s="2" cm="1">
        <f t="array" aca="1" ref="L107" ca="1">IF(B107=0,0,INDIRECT("MRN_"&amp;A107))</f>
        <v>0</v>
      </c>
      <c r="M107" s="2">
        <f t="shared" ca="1" si="86"/>
        <v>0</v>
      </c>
      <c r="N107" s="2" t="str">
        <f t="shared" ca="1" si="87"/>
        <v>No</v>
      </c>
      <c r="O107" s="2" t="str">
        <f t="shared" ca="1" si="88"/>
        <v>No</v>
      </c>
      <c r="P107" s="2" t="str" cm="1">
        <f t="array" aca="1" ref="P107" ca="1">IF(OR(INDIRECT("MRN_"&amp;A107)="N/A",B107=0),"No","Yes")</f>
        <v>No</v>
      </c>
    </row>
    <row r="108" spans="1:16" x14ac:dyDescent="0.2">
      <c r="A108" s="62">
        <v>3</v>
      </c>
      <c r="B108" s="2">
        <f ca="1"/>
        <v>0</v>
      </c>
      <c r="C108" s="2">
        <f ca="1"/>
        <v>0</v>
      </c>
      <c r="D108" s="2">
        <f ca="1"/>
        <v>0</v>
      </c>
      <c r="E108" s="2">
        <f ca="1"/>
        <v>0</v>
      </c>
      <c r="F108" s="2">
        <f ca="1"/>
        <v>0</v>
      </c>
      <c r="G108" s="2">
        <f ca="1"/>
        <v>0</v>
      </c>
      <c r="H108" s="2">
        <f ca="1"/>
        <v>0</v>
      </c>
      <c r="I108" s="2">
        <f ca="1"/>
        <v>0</v>
      </c>
      <c r="J108" s="2">
        <f ca="1"/>
        <v>0</v>
      </c>
      <c r="K108" s="2">
        <f ca="1"/>
        <v>0</v>
      </c>
      <c r="L108" s="2" cm="1">
        <f t="array" aca="1" ref="L108" ca="1">IF(B108=0,0,INDIRECT("MRN_"&amp;A108))</f>
        <v>0</v>
      </c>
      <c r="M108" s="2">
        <f t="shared" ca="1" si="86"/>
        <v>0</v>
      </c>
      <c r="N108" s="2" t="str">
        <f t="shared" ca="1" si="87"/>
        <v>No</v>
      </c>
      <c r="O108" s="2" t="str">
        <f t="shared" ca="1" si="88"/>
        <v>No</v>
      </c>
      <c r="P108" s="2" t="str" cm="1">
        <f t="array" aca="1" ref="P108" ca="1">IF(OR(INDIRECT("MRN_"&amp;A108)="N/A",B108=0),"No","Yes")</f>
        <v>No</v>
      </c>
    </row>
    <row r="109" spans="1:16" x14ac:dyDescent="0.2">
      <c r="A109" s="62">
        <v>3</v>
      </c>
      <c r="B109" s="2">
        <f ca="1"/>
        <v>0</v>
      </c>
      <c r="C109" s="2">
        <f ca="1"/>
        <v>0</v>
      </c>
      <c r="D109" s="2">
        <f ca="1"/>
        <v>0</v>
      </c>
      <c r="E109" s="2">
        <f ca="1"/>
        <v>0</v>
      </c>
      <c r="F109" s="2">
        <f ca="1"/>
        <v>0</v>
      </c>
      <c r="G109" s="2">
        <f ca="1"/>
        <v>0</v>
      </c>
      <c r="H109" s="2">
        <f ca="1"/>
        <v>0</v>
      </c>
      <c r="I109" s="2">
        <f ca="1"/>
        <v>0</v>
      </c>
      <c r="J109" s="2">
        <f ca="1"/>
        <v>0</v>
      </c>
      <c r="K109" s="2">
        <f ca="1"/>
        <v>0</v>
      </c>
      <c r="L109" s="2" cm="1">
        <f t="array" aca="1" ref="L109" ca="1">IF(B109=0,0,INDIRECT("MRN_"&amp;A109))</f>
        <v>0</v>
      </c>
      <c r="M109" s="2">
        <f t="shared" ca="1" si="86"/>
        <v>0</v>
      </c>
      <c r="N109" s="2" t="str">
        <f t="shared" ca="1" si="87"/>
        <v>No</v>
      </c>
      <c r="O109" s="2" t="str">
        <f t="shared" ca="1" si="88"/>
        <v>No</v>
      </c>
      <c r="P109" s="2" t="str" cm="1">
        <f t="array" aca="1" ref="P109" ca="1">IF(OR(INDIRECT("MRN_"&amp;A109)="N/A",B109=0),"No","Yes")</f>
        <v>No</v>
      </c>
    </row>
    <row r="110" spans="1:16" x14ac:dyDescent="0.2">
      <c r="A110" s="62">
        <v>3</v>
      </c>
      <c r="B110" s="2">
        <f ca="1"/>
        <v>0</v>
      </c>
      <c r="C110" s="2">
        <f ca="1"/>
        <v>0</v>
      </c>
      <c r="D110" s="2">
        <f ca="1"/>
        <v>0</v>
      </c>
      <c r="E110" s="2">
        <f ca="1"/>
        <v>0</v>
      </c>
      <c r="F110" s="2">
        <f ca="1"/>
        <v>0</v>
      </c>
      <c r="G110" s="2">
        <f ca="1"/>
        <v>0</v>
      </c>
      <c r="H110" s="2">
        <f ca="1"/>
        <v>0</v>
      </c>
      <c r="I110" s="2">
        <f ca="1"/>
        <v>0</v>
      </c>
      <c r="J110" s="2">
        <f ca="1"/>
        <v>0</v>
      </c>
      <c r="K110" s="2">
        <f ca="1"/>
        <v>0</v>
      </c>
      <c r="L110" s="2" cm="1">
        <f t="array" aca="1" ref="L110" ca="1">IF(B110=0,0,INDIRECT("MRN_"&amp;A110))</f>
        <v>0</v>
      </c>
      <c r="M110" s="2">
        <f t="shared" ca="1" si="86"/>
        <v>0</v>
      </c>
      <c r="N110" s="2" t="str">
        <f t="shared" ca="1" si="87"/>
        <v>No</v>
      </c>
      <c r="O110" s="2" t="str">
        <f t="shared" ca="1" si="88"/>
        <v>No</v>
      </c>
      <c r="P110" s="2" t="str" cm="1">
        <f t="array" aca="1" ref="P110" ca="1">IF(OR(INDIRECT("MRN_"&amp;A110)="N/A",B110=0),"No","Yes")</f>
        <v>No</v>
      </c>
    </row>
    <row r="111" spans="1:16" x14ac:dyDescent="0.2">
      <c r="A111" s="62">
        <v>3</v>
      </c>
      <c r="B111" s="2">
        <f ca="1"/>
        <v>0</v>
      </c>
      <c r="C111" s="2">
        <f ca="1"/>
        <v>0</v>
      </c>
      <c r="D111" s="2">
        <f ca="1"/>
        <v>0</v>
      </c>
      <c r="E111" s="2">
        <f ca="1"/>
        <v>0</v>
      </c>
      <c r="F111" s="2">
        <f ca="1"/>
        <v>0</v>
      </c>
      <c r="G111" s="2">
        <f ca="1"/>
        <v>0</v>
      </c>
      <c r="H111" s="2">
        <f ca="1"/>
        <v>0</v>
      </c>
      <c r="I111" s="2">
        <f ca="1"/>
        <v>0</v>
      </c>
      <c r="J111" s="2">
        <f ca="1"/>
        <v>0</v>
      </c>
      <c r="K111" s="2">
        <f ca="1"/>
        <v>0</v>
      </c>
      <c r="L111" s="2" cm="1">
        <f t="array" aca="1" ref="L111" ca="1">IF(B111=0,0,INDIRECT("MRN_"&amp;A111))</f>
        <v>0</v>
      </c>
      <c r="M111" s="2">
        <f t="shared" ca="1" si="86"/>
        <v>0</v>
      </c>
      <c r="N111" s="2" t="str">
        <f t="shared" ca="1" si="87"/>
        <v>No</v>
      </c>
      <c r="O111" s="2" t="str">
        <f t="shared" ca="1" si="88"/>
        <v>No</v>
      </c>
      <c r="P111" s="2" t="str" cm="1">
        <f t="array" aca="1" ref="P111" ca="1">IF(OR(INDIRECT("MRN_"&amp;A111)="N/A",B111=0),"No","Yes")</f>
        <v>No</v>
      </c>
    </row>
    <row r="112" spans="1:16" x14ac:dyDescent="0.2">
      <c r="A112" s="62">
        <v>3</v>
      </c>
      <c r="B112" s="2">
        <f ca="1"/>
        <v>0</v>
      </c>
      <c r="C112" s="2">
        <f ca="1"/>
        <v>0</v>
      </c>
      <c r="D112" s="2">
        <f ca="1"/>
        <v>0</v>
      </c>
      <c r="E112" s="2">
        <f ca="1"/>
        <v>0</v>
      </c>
      <c r="F112" s="2">
        <f ca="1"/>
        <v>0</v>
      </c>
      <c r="G112" s="2">
        <f ca="1"/>
        <v>0</v>
      </c>
      <c r="H112" s="2">
        <f ca="1"/>
        <v>0</v>
      </c>
      <c r="I112" s="2">
        <f ca="1"/>
        <v>0</v>
      </c>
      <c r="J112" s="2">
        <f ca="1"/>
        <v>0</v>
      </c>
      <c r="K112" s="2">
        <f ca="1"/>
        <v>0</v>
      </c>
      <c r="L112" s="2" cm="1">
        <f t="array" aca="1" ref="L112" ca="1">IF(B112=0,0,INDIRECT("MRN_"&amp;A112))</f>
        <v>0</v>
      </c>
      <c r="M112" s="2">
        <f t="shared" ca="1" si="86"/>
        <v>0</v>
      </c>
      <c r="N112" s="2" t="str">
        <f t="shared" ca="1" si="87"/>
        <v>No</v>
      </c>
      <c r="O112" s="2" t="str">
        <f t="shared" ca="1" si="88"/>
        <v>No</v>
      </c>
      <c r="P112" s="2" t="str" cm="1">
        <f t="array" aca="1" ref="P112" ca="1">IF(OR(INDIRECT("MRN_"&amp;A112)="N/A",B112=0),"No","Yes")</f>
        <v>No</v>
      </c>
    </row>
    <row r="113" spans="1:16" x14ac:dyDescent="0.2">
      <c r="A113" s="62">
        <v>3</v>
      </c>
      <c r="B113" s="2">
        <f ca="1"/>
        <v>0</v>
      </c>
      <c r="C113" s="2">
        <f ca="1"/>
        <v>0</v>
      </c>
      <c r="D113" s="2">
        <f ca="1"/>
        <v>0</v>
      </c>
      <c r="E113" s="2">
        <f ca="1"/>
        <v>0</v>
      </c>
      <c r="F113" s="2">
        <f ca="1"/>
        <v>0</v>
      </c>
      <c r="G113" s="2">
        <f ca="1"/>
        <v>0</v>
      </c>
      <c r="H113" s="2">
        <f ca="1"/>
        <v>0</v>
      </c>
      <c r="I113" s="2">
        <f ca="1"/>
        <v>0</v>
      </c>
      <c r="J113" s="2">
        <f ca="1"/>
        <v>0</v>
      </c>
      <c r="K113" s="2">
        <f ca="1"/>
        <v>0</v>
      </c>
      <c r="L113" s="2" cm="1">
        <f t="array" aca="1" ref="L113" ca="1">IF(B113=0,0,INDIRECT("MRN_"&amp;A113))</f>
        <v>0</v>
      </c>
      <c r="M113" s="2">
        <f t="shared" ca="1" si="86"/>
        <v>0</v>
      </c>
      <c r="N113" s="2" t="str">
        <f t="shared" ca="1" si="87"/>
        <v>No</v>
      </c>
      <c r="O113" s="2" t="str">
        <f t="shared" ca="1" si="88"/>
        <v>No</v>
      </c>
      <c r="P113" s="2" t="str" cm="1">
        <f t="array" aca="1" ref="P113" ca="1">IF(OR(INDIRECT("MRN_"&amp;A113)="N/A",B113=0),"No","Yes")</f>
        <v>No</v>
      </c>
    </row>
    <row r="114" spans="1:16" x14ac:dyDescent="0.2">
      <c r="A114" s="62">
        <v>3</v>
      </c>
      <c r="B114" s="2">
        <f ca="1"/>
        <v>0</v>
      </c>
      <c r="C114" s="2">
        <f ca="1"/>
        <v>0</v>
      </c>
      <c r="D114" s="2">
        <f ca="1"/>
        <v>0</v>
      </c>
      <c r="E114" s="2">
        <f ca="1"/>
        <v>0</v>
      </c>
      <c r="F114" s="2">
        <f ca="1"/>
        <v>0</v>
      </c>
      <c r="G114" s="2">
        <f ca="1"/>
        <v>0</v>
      </c>
      <c r="H114" s="2">
        <f ca="1"/>
        <v>0</v>
      </c>
      <c r="I114" s="2">
        <f ca="1"/>
        <v>0</v>
      </c>
      <c r="J114" s="2">
        <f ca="1"/>
        <v>0</v>
      </c>
      <c r="K114" s="2">
        <f ca="1"/>
        <v>0</v>
      </c>
      <c r="L114" s="2" cm="1">
        <f t="array" aca="1" ref="L114" ca="1">IF(B114=0,0,INDIRECT("MRN_"&amp;A114))</f>
        <v>0</v>
      </c>
      <c r="M114" s="2">
        <f t="shared" ca="1" si="86"/>
        <v>0</v>
      </c>
      <c r="N114" s="2" t="str">
        <f t="shared" ca="1" si="87"/>
        <v>No</v>
      </c>
      <c r="O114" s="2" t="str">
        <f t="shared" ca="1" si="88"/>
        <v>No</v>
      </c>
      <c r="P114" s="2" t="str" cm="1">
        <f t="array" aca="1" ref="P114" ca="1">IF(OR(INDIRECT("MRN_"&amp;A114)="N/A",B114=0),"No","Yes")</f>
        <v>No</v>
      </c>
    </row>
    <row r="115" spans="1:16" x14ac:dyDescent="0.2">
      <c r="A115" s="62">
        <v>3</v>
      </c>
      <c r="B115" s="2">
        <f ca="1"/>
        <v>0</v>
      </c>
      <c r="C115" s="2">
        <f ca="1"/>
        <v>0</v>
      </c>
      <c r="D115" s="2">
        <f ca="1"/>
        <v>0</v>
      </c>
      <c r="E115" s="2">
        <f ca="1"/>
        <v>0</v>
      </c>
      <c r="F115" s="2">
        <f ca="1"/>
        <v>0</v>
      </c>
      <c r="G115" s="2">
        <f ca="1"/>
        <v>0</v>
      </c>
      <c r="H115" s="2">
        <f ca="1"/>
        <v>0</v>
      </c>
      <c r="I115" s="2">
        <f ca="1"/>
        <v>0</v>
      </c>
      <c r="J115" s="2">
        <f ca="1"/>
        <v>0</v>
      </c>
      <c r="K115" s="2">
        <f ca="1"/>
        <v>0</v>
      </c>
      <c r="L115" s="2" cm="1">
        <f t="array" aca="1" ref="L115" ca="1">IF(B115=0,0,INDIRECT("MRN_"&amp;A115))</f>
        <v>0</v>
      </c>
      <c r="M115" s="2">
        <f t="shared" ca="1" si="86"/>
        <v>0</v>
      </c>
      <c r="N115" s="2" t="str">
        <f t="shared" ca="1" si="87"/>
        <v>No</v>
      </c>
      <c r="O115" s="2" t="str">
        <f t="shared" ca="1" si="88"/>
        <v>No</v>
      </c>
      <c r="P115" s="2" t="str" cm="1">
        <f t="array" aca="1" ref="P115" ca="1">IF(OR(INDIRECT("MRN_"&amp;A115)="N/A",B115=0),"No","Yes")</f>
        <v>No</v>
      </c>
    </row>
    <row r="116" spans="1:16" x14ac:dyDescent="0.2">
      <c r="A116" s="62">
        <v>3</v>
      </c>
      <c r="B116" s="2">
        <f ca="1"/>
        <v>0</v>
      </c>
      <c r="C116" s="2">
        <f ca="1"/>
        <v>0</v>
      </c>
      <c r="D116" s="2">
        <f ca="1"/>
        <v>0</v>
      </c>
      <c r="E116" s="2">
        <f ca="1"/>
        <v>0</v>
      </c>
      <c r="F116" s="2">
        <f ca="1"/>
        <v>0</v>
      </c>
      <c r="G116" s="2">
        <f ca="1"/>
        <v>0</v>
      </c>
      <c r="H116" s="2">
        <f ca="1"/>
        <v>0</v>
      </c>
      <c r="I116" s="2">
        <f ca="1"/>
        <v>0</v>
      </c>
      <c r="J116" s="2">
        <f ca="1"/>
        <v>0</v>
      </c>
      <c r="K116" s="2">
        <f ca="1"/>
        <v>0</v>
      </c>
      <c r="L116" s="2" cm="1">
        <f t="array" aca="1" ref="L116" ca="1">IF(B116=0,0,INDIRECT("MRN_"&amp;A116))</f>
        <v>0</v>
      </c>
      <c r="M116" s="2">
        <f t="shared" ca="1" si="86"/>
        <v>0</v>
      </c>
      <c r="N116" s="2" t="str">
        <f t="shared" ca="1" si="87"/>
        <v>No</v>
      </c>
      <c r="O116" s="2" t="str">
        <f t="shared" ca="1" si="88"/>
        <v>No</v>
      </c>
      <c r="P116" s="2" t="str" cm="1">
        <f t="array" aca="1" ref="P116" ca="1">IF(OR(INDIRECT("MRN_"&amp;A116)="N/A",B116=0),"No","Yes")</f>
        <v>No</v>
      </c>
    </row>
    <row r="117" spans="1:16" x14ac:dyDescent="0.2">
      <c r="A117" s="62">
        <v>3</v>
      </c>
      <c r="B117" s="2">
        <f ca="1"/>
        <v>0</v>
      </c>
      <c r="C117" s="2">
        <f ca="1"/>
        <v>0</v>
      </c>
      <c r="D117" s="2">
        <f ca="1"/>
        <v>0</v>
      </c>
      <c r="E117" s="2">
        <f ca="1"/>
        <v>0</v>
      </c>
      <c r="F117" s="2">
        <f ca="1"/>
        <v>0</v>
      </c>
      <c r="G117" s="2">
        <f ca="1"/>
        <v>0</v>
      </c>
      <c r="H117" s="2">
        <f ca="1"/>
        <v>0</v>
      </c>
      <c r="I117" s="2">
        <f ca="1"/>
        <v>0</v>
      </c>
      <c r="J117" s="2">
        <f ca="1"/>
        <v>0</v>
      </c>
      <c r="K117" s="2">
        <f ca="1"/>
        <v>0</v>
      </c>
      <c r="L117" s="2" cm="1">
        <f t="array" aca="1" ref="L117" ca="1">IF(B117=0,0,INDIRECT("MRN_"&amp;A117))</f>
        <v>0</v>
      </c>
      <c r="M117" s="2">
        <f t="shared" ca="1" si="86"/>
        <v>0</v>
      </c>
      <c r="N117" s="2" t="str">
        <f t="shared" ca="1" si="87"/>
        <v>No</v>
      </c>
      <c r="O117" s="2" t="str">
        <f t="shared" ca="1" si="88"/>
        <v>No</v>
      </c>
      <c r="P117" s="2" t="str" cm="1">
        <f t="array" aca="1" ref="P117" ca="1">IF(OR(INDIRECT("MRN_"&amp;A117)="N/A",B117=0),"No","Yes")</f>
        <v>No</v>
      </c>
    </row>
    <row r="118" spans="1:16" x14ac:dyDescent="0.2">
      <c r="A118" s="62">
        <v>3</v>
      </c>
      <c r="B118" s="2">
        <f ca="1"/>
        <v>0</v>
      </c>
      <c r="C118" s="2">
        <f ca="1"/>
        <v>0</v>
      </c>
      <c r="D118" s="2">
        <f ca="1"/>
        <v>0</v>
      </c>
      <c r="E118" s="2">
        <f ca="1"/>
        <v>0</v>
      </c>
      <c r="F118" s="2">
        <f ca="1"/>
        <v>0</v>
      </c>
      <c r="G118" s="2">
        <f ca="1"/>
        <v>0</v>
      </c>
      <c r="H118" s="2">
        <f ca="1"/>
        <v>0</v>
      </c>
      <c r="I118" s="2">
        <f ca="1"/>
        <v>0</v>
      </c>
      <c r="J118" s="2">
        <f ca="1"/>
        <v>0</v>
      </c>
      <c r="K118" s="2">
        <f ca="1"/>
        <v>0</v>
      </c>
      <c r="L118" s="2" cm="1">
        <f t="array" aca="1" ref="L118" ca="1">IF(B118=0,0,INDIRECT("MRN_"&amp;A118))</f>
        <v>0</v>
      </c>
      <c r="M118" s="2">
        <f t="shared" ca="1" si="86"/>
        <v>0</v>
      </c>
      <c r="N118" s="2" t="str">
        <f t="shared" ca="1" si="87"/>
        <v>No</v>
      </c>
      <c r="O118" s="2" t="str">
        <f t="shared" ca="1" si="88"/>
        <v>No</v>
      </c>
      <c r="P118" s="2" t="str" cm="1">
        <f t="array" aca="1" ref="P118" ca="1">IF(OR(INDIRECT("MRN_"&amp;A118)="N/A",B118=0),"No","Yes")</f>
        <v>No</v>
      </c>
    </row>
    <row r="119" spans="1:16" x14ac:dyDescent="0.2">
      <c r="A119" s="62">
        <v>3</v>
      </c>
      <c r="B119" s="2">
        <f ca="1"/>
        <v>0</v>
      </c>
      <c r="C119" s="2">
        <f ca="1"/>
        <v>0</v>
      </c>
      <c r="D119" s="2">
        <f ca="1"/>
        <v>0</v>
      </c>
      <c r="E119" s="2">
        <f ca="1"/>
        <v>0</v>
      </c>
      <c r="F119" s="2">
        <f ca="1"/>
        <v>0</v>
      </c>
      <c r="G119" s="2">
        <f ca="1"/>
        <v>0</v>
      </c>
      <c r="H119" s="2">
        <f ca="1"/>
        <v>0</v>
      </c>
      <c r="I119" s="2">
        <f ca="1"/>
        <v>0</v>
      </c>
      <c r="J119" s="2">
        <f ca="1"/>
        <v>0</v>
      </c>
      <c r="K119" s="2">
        <f ca="1"/>
        <v>0</v>
      </c>
      <c r="L119" s="2" cm="1">
        <f t="array" aca="1" ref="L119" ca="1">IF(B119=0,0,INDIRECT("MRN_"&amp;A119))</f>
        <v>0</v>
      </c>
      <c r="M119" s="2">
        <f t="shared" ca="1" si="86"/>
        <v>0</v>
      </c>
      <c r="N119" s="2" t="str">
        <f t="shared" ca="1" si="87"/>
        <v>No</v>
      </c>
      <c r="O119" s="2" t="str">
        <f t="shared" ca="1" si="88"/>
        <v>No</v>
      </c>
      <c r="P119" s="2" t="str" cm="1">
        <f t="array" aca="1" ref="P119" ca="1">IF(OR(INDIRECT("MRN_"&amp;A119)="N/A",B119=0),"No","Yes")</f>
        <v>No</v>
      </c>
    </row>
    <row r="120" spans="1:16" x14ac:dyDescent="0.2">
      <c r="A120" s="62">
        <v>3</v>
      </c>
      <c r="B120" s="2">
        <f ca="1"/>
        <v>0</v>
      </c>
      <c r="C120" s="2">
        <f ca="1"/>
        <v>0</v>
      </c>
      <c r="D120" s="2">
        <f ca="1"/>
        <v>0</v>
      </c>
      <c r="E120" s="2">
        <f ca="1"/>
        <v>0</v>
      </c>
      <c r="F120" s="2">
        <f ca="1"/>
        <v>0</v>
      </c>
      <c r="G120" s="2">
        <f ca="1"/>
        <v>0</v>
      </c>
      <c r="H120" s="2">
        <f ca="1"/>
        <v>0</v>
      </c>
      <c r="I120" s="2">
        <f ca="1"/>
        <v>0</v>
      </c>
      <c r="J120" s="2">
        <f ca="1"/>
        <v>0</v>
      </c>
      <c r="K120" s="2">
        <f ca="1"/>
        <v>0</v>
      </c>
      <c r="L120" s="2" cm="1">
        <f t="array" aca="1" ref="L120" ca="1">IF(B120=0,0,INDIRECT("MRN_"&amp;A120))</f>
        <v>0</v>
      </c>
      <c r="M120" s="2">
        <f t="shared" ca="1" si="86"/>
        <v>0</v>
      </c>
      <c r="N120" s="2" t="str">
        <f t="shared" ca="1" si="87"/>
        <v>No</v>
      </c>
      <c r="O120" s="2" t="str">
        <f t="shared" ca="1" si="88"/>
        <v>No</v>
      </c>
      <c r="P120" s="2" t="str" cm="1">
        <f t="array" aca="1" ref="P120" ca="1">IF(OR(INDIRECT("MRN_"&amp;A120)="N/A",B120=0),"No","Yes")</f>
        <v>No</v>
      </c>
    </row>
    <row r="121" spans="1:16" x14ac:dyDescent="0.2">
      <c r="A121" s="62">
        <v>3</v>
      </c>
      <c r="B121" s="2">
        <f ca="1"/>
        <v>0</v>
      </c>
      <c r="C121" s="2">
        <f ca="1"/>
        <v>0</v>
      </c>
      <c r="D121" s="2">
        <f ca="1"/>
        <v>0</v>
      </c>
      <c r="E121" s="2">
        <f ca="1"/>
        <v>0</v>
      </c>
      <c r="F121" s="2">
        <f ca="1"/>
        <v>0</v>
      </c>
      <c r="G121" s="2">
        <f ca="1"/>
        <v>0</v>
      </c>
      <c r="H121" s="2">
        <f ca="1"/>
        <v>0</v>
      </c>
      <c r="I121" s="2">
        <f ca="1"/>
        <v>0</v>
      </c>
      <c r="J121" s="2">
        <f ca="1"/>
        <v>0</v>
      </c>
      <c r="K121" s="2">
        <f ca="1"/>
        <v>0</v>
      </c>
      <c r="L121" s="2" cm="1">
        <f t="array" aca="1" ref="L121" ca="1">IF(B121=0,0,INDIRECT("MRN_"&amp;A121))</f>
        <v>0</v>
      </c>
      <c r="M121" s="2">
        <f t="shared" ca="1" si="86"/>
        <v>0</v>
      </c>
      <c r="N121" s="2" t="str">
        <f t="shared" ca="1" si="87"/>
        <v>No</v>
      </c>
      <c r="O121" s="2" t="str">
        <f t="shared" ca="1" si="88"/>
        <v>No</v>
      </c>
      <c r="P121" s="2" t="str" cm="1">
        <f t="array" aca="1" ref="P121" ca="1">IF(OR(INDIRECT("MRN_"&amp;A121)="N/A",B121=0),"No","Yes")</f>
        <v>No</v>
      </c>
    </row>
    <row r="122" spans="1:16" x14ac:dyDescent="0.2">
      <c r="A122" s="62">
        <v>3</v>
      </c>
      <c r="B122" s="2">
        <f ca="1"/>
        <v>0</v>
      </c>
      <c r="C122" s="2">
        <f ca="1"/>
        <v>0</v>
      </c>
      <c r="D122" s="2">
        <f ca="1"/>
        <v>0</v>
      </c>
      <c r="E122" s="2">
        <f ca="1"/>
        <v>0</v>
      </c>
      <c r="F122" s="2">
        <f ca="1"/>
        <v>0</v>
      </c>
      <c r="G122" s="2">
        <f ca="1"/>
        <v>0</v>
      </c>
      <c r="H122" s="2">
        <f ca="1"/>
        <v>0</v>
      </c>
      <c r="I122" s="2">
        <f ca="1"/>
        <v>0</v>
      </c>
      <c r="J122" s="2">
        <f ca="1"/>
        <v>0</v>
      </c>
      <c r="K122" s="2">
        <f ca="1"/>
        <v>0</v>
      </c>
      <c r="L122" s="2" cm="1">
        <f t="array" aca="1" ref="L122" ca="1">IF(B122=0,0,INDIRECT("MRN_"&amp;A122))</f>
        <v>0</v>
      </c>
      <c r="M122" s="2">
        <f t="shared" ca="1" si="86"/>
        <v>0</v>
      </c>
      <c r="N122" s="2" t="str">
        <f t="shared" ca="1" si="87"/>
        <v>No</v>
      </c>
      <c r="O122" s="2" t="str">
        <f t="shared" ca="1" si="88"/>
        <v>No</v>
      </c>
      <c r="P122" s="2" t="str" cm="1">
        <f t="array" aca="1" ref="P122" ca="1">IF(OR(INDIRECT("MRN_"&amp;A122)="N/A",B122=0),"No","Yes")</f>
        <v>No</v>
      </c>
    </row>
    <row r="123" spans="1:16" x14ac:dyDescent="0.2">
      <c r="A123" s="62">
        <v>3</v>
      </c>
      <c r="B123" s="2">
        <f ca="1"/>
        <v>0</v>
      </c>
      <c r="C123" s="2">
        <f ca="1"/>
        <v>0</v>
      </c>
      <c r="D123" s="2">
        <f ca="1"/>
        <v>0</v>
      </c>
      <c r="E123" s="2">
        <f ca="1"/>
        <v>0</v>
      </c>
      <c r="F123" s="2">
        <f ca="1"/>
        <v>0</v>
      </c>
      <c r="G123" s="2">
        <f ca="1"/>
        <v>0</v>
      </c>
      <c r="H123" s="2">
        <f ca="1"/>
        <v>0</v>
      </c>
      <c r="I123" s="2">
        <f ca="1"/>
        <v>0</v>
      </c>
      <c r="J123" s="2">
        <f ca="1"/>
        <v>0</v>
      </c>
      <c r="K123" s="2">
        <f ca="1"/>
        <v>0</v>
      </c>
      <c r="L123" s="2" cm="1">
        <f t="array" aca="1" ref="L123" ca="1">IF(B123=0,0,INDIRECT("MRN_"&amp;A123))</f>
        <v>0</v>
      </c>
      <c r="M123" s="2">
        <f t="shared" ca="1" si="86"/>
        <v>0</v>
      </c>
      <c r="N123" s="2" t="str">
        <f t="shared" ca="1" si="87"/>
        <v>No</v>
      </c>
      <c r="O123" s="2" t="str">
        <f t="shared" ca="1" si="88"/>
        <v>No</v>
      </c>
      <c r="P123" s="2" t="str" cm="1">
        <f t="array" aca="1" ref="P123" ca="1">IF(OR(INDIRECT("MRN_"&amp;A123)="N/A",B123=0),"No","Yes")</f>
        <v>No</v>
      </c>
    </row>
    <row r="124" spans="1:16" x14ac:dyDescent="0.2">
      <c r="A124" s="62">
        <v>3</v>
      </c>
      <c r="B124" s="2">
        <f ca="1"/>
        <v>0</v>
      </c>
      <c r="C124" s="2">
        <f ca="1"/>
        <v>0</v>
      </c>
      <c r="D124" s="2">
        <f ca="1"/>
        <v>0</v>
      </c>
      <c r="E124" s="2">
        <f ca="1"/>
        <v>0</v>
      </c>
      <c r="F124" s="2">
        <f ca="1"/>
        <v>0</v>
      </c>
      <c r="G124" s="2">
        <f ca="1"/>
        <v>0</v>
      </c>
      <c r="H124" s="2">
        <f ca="1"/>
        <v>0</v>
      </c>
      <c r="I124" s="2">
        <f ca="1"/>
        <v>0</v>
      </c>
      <c r="J124" s="2">
        <f ca="1"/>
        <v>0</v>
      </c>
      <c r="K124" s="2">
        <f ca="1"/>
        <v>0</v>
      </c>
      <c r="L124" s="2" cm="1">
        <f t="array" aca="1" ref="L124" ca="1">IF(B124=0,0,INDIRECT("MRN_"&amp;A124))</f>
        <v>0</v>
      </c>
      <c r="M124" s="2">
        <f t="shared" ca="1" si="86"/>
        <v>0</v>
      </c>
      <c r="N124" s="2" t="str">
        <f t="shared" ca="1" si="87"/>
        <v>No</v>
      </c>
      <c r="O124" s="2" t="str">
        <f t="shared" ca="1" si="88"/>
        <v>No</v>
      </c>
      <c r="P124" s="2" t="str" cm="1">
        <f t="array" aca="1" ref="P124" ca="1">IF(OR(INDIRECT("MRN_"&amp;A124)="N/A",B124=0),"No","Yes")</f>
        <v>No</v>
      </c>
    </row>
    <row r="125" spans="1:16" x14ac:dyDescent="0.2">
      <c r="A125" s="62">
        <v>3</v>
      </c>
      <c r="B125" s="2">
        <f ca="1"/>
        <v>0</v>
      </c>
      <c r="C125" s="2">
        <f ca="1"/>
        <v>0</v>
      </c>
      <c r="D125" s="2">
        <f ca="1"/>
        <v>0</v>
      </c>
      <c r="E125" s="2">
        <f ca="1"/>
        <v>0</v>
      </c>
      <c r="F125" s="2">
        <f ca="1"/>
        <v>0</v>
      </c>
      <c r="G125" s="2">
        <f ca="1"/>
        <v>0</v>
      </c>
      <c r="H125" s="2">
        <f ca="1"/>
        <v>0</v>
      </c>
      <c r="I125" s="2">
        <f ca="1"/>
        <v>0</v>
      </c>
      <c r="J125" s="2">
        <f ca="1"/>
        <v>0</v>
      </c>
      <c r="K125" s="2">
        <f ca="1"/>
        <v>0</v>
      </c>
      <c r="L125" s="2" cm="1">
        <f t="array" aca="1" ref="L125" ca="1">IF(B125=0,0,INDIRECT("MRN_"&amp;A125))</f>
        <v>0</v>
      </c>
      <c r="M125" s="2">
        <f t="shared" ca="1" si="86"/>
        <v>0</v>
      </c>
      <c r="N125" s="2" t="str">
        <f t="shared" ca="1" si="87"/>
        <v>No</v>
      </c>
      <c r="O125" s="2" t="str">
        <f t="shared" ca="1" si="88"/>
        <v>No</v>
      </c>
      <c r="P125" s="2" t="str" cm="1">
        <f t="array" aca="1" ref="P125" ca="1">IF(OR(INDIRECT("MRN_"&amp;A125)="N/A",B125=0),"No","Yes")</f>
        <v>No</v>
      </c>
    </row>
    <row r="126" spans="1:16" x14ac:dyDescent="0.2">
      <c r="A126" s="62">
        <v>4</v>
      </c>
      <c r="B126" s="2" cm="1">
        <f t="array" aca="1" ref="B126:K155" ca="1">INDIRECT("Services_"&amp;A126)</f>
        <v>0</v>
      </c>
      <c r="C126" s="2">
        <f ca="1"/>
        <v>0</v>
      </c>
      <c r="D126" s="2">
        <f ca="1"/>
        <v>0</v>
      </c>
      <c r="E126" s="2">
        <f ca="1"/>
        <v>0</v>
      </c>
      <c r="F126" s="2">
        <f ca="1"/>
        <v>0</v>
      </c>
      <c r="G126" s="2">
        <f ca="1"/>
        <v>0</v>
      </c>
      <c r="H126" s="2">
        <f ca="1"/>
        <v>0</v>
      </c>
      <c r="I126" s="2">
        <f ca="1"/>
        <v>0</v>
      </c>
      <c r="J126" s="2">
        <f ca="1"/>
        <v>0</v>
      </c>
      <c r="K126" s="2">
        <f ca="1"/>
        <v>0</v>
      </c>
      <c r="L126" s="2" cm="1">
        <f t="array" aca="1" ref="L126" ca="1">IF(B126=0,0,INDIRECT("MRN_"&amp;A126))</f>
        <v>0</v>
      </c>
      <c r="M126" s="2">
        <f t="shared" ca="1" si="86"/>
        <v>0</v>
      </c>
      <c r="N126" s="2" t="str">
        <f t="shared" ca="1" si="87"/>
        <v>No</v>
      </c>
      <c r="O126" s="2" t="str">
        <f t="shared" ca="1" si="88"/>
        <v>No</v>
      </c>
      <c r="P126" s="2" t="str" cm="1">
        <f t="array" aca="1" ref="P126" ca="1">IF(OR(INDIRECT("MRN_"&amp;A126)="N/A",B126=0),"No","Yes")</f>
        <v>No</v>
      </c>
    </row>
    <row r="127" spans="1:16" x14ac:dyDescent="0.2">
      <c r="A127" s="62">
        <v>4</v>
      </c>
      <c r="B127" s="2">
        <f ca="1"/>
        <v>0</v>
      </c>
      <c r="C127" s="2">
        <f ca="1"/>
        <v>0</v>
      </c>
      <c r="D127" s="2">
        <f ca="1"/>
        <v>0</v>
      </c>
      <c r="E127" s="2">
        <f ca="1"/>
        <v>0</v>
      </c>
      <c r="F127" s="2">
        <f ca="1"/>
        <v>0</v>
      </c>
      <c r="G127" s="2">
        <f ca="1"/>
        <v>0</v>
      </c>
      <c r="H127" s="2">
        <f ca="1"/>
        <v>0</v>
      </c>
      <c r="I127" s="2">
        <f ca="1"/>
        <v>0</v>
      </c>
      <c r="J127" s="2">
        <f ca="1"/>
        <v>0</v>
      </c>
      <c r="K127" s="2">
        <f ca="1"/>
        <v>0</v>
      </c>
      <c r="L127" s="2" cm="1">
        <f t="array" aca="1" ref="L127" ca="1">IF(B127=0,0,INDIRECT("MRN_"&amp;A127))</f>
        <v>0</v>
      </c>
      <c r="M127" s="2">
        <f t="shared" ca="1" si="86"/>
        <v>0</v>
      </c>
      <c r="N127" s="2" t="str">
        <f t="shared" ca="1" si="87"/>
        <v>No</v>
      </c>
      <c r="O127" s="2" t="str">
        <f t="shared" ca="1" si="88"/>
        <v>No</v>
      </c>
      <c r="P127" s="2" t="str" cm="1">
        <f t="array" aca="1" ref="P127" ca="1">IF(OR(INDIRECT("MRN_"&amp;A127)="N/A",B127=0),"No","Yes")</f>
        <v>No</v>
      </c>
    </row>
    <row r="128" spans="1:16" x14ac:dyDescent="0.2">
      <c r="A128" s="62">
        <v>4</v>
      </c>
      <c r="B128" s="2">
        <f ca="1"/>
        <v>0</v>
      </c>
      <c r="C128" s="2">
        <f ca="1"/>
        <v>0</v>
      </c>
      <c r="D128" s="2">
        <f ca="1"/>
        <v>0</v>
      </c>
      <c r="E128" s="2">
        <f ca="1"/>
        <v>0</v>
      </c>
      <c r="F128" s="2">
        <f ca="1"/>
        <v>0</v>
      </c>
      <c r="G128" s="2">
        <f ca="1"/>
        <v>0</v>
      </c>
      <c r="H128" s="2">
        <f ca="1"/>
        <v>0</v>
      </c>
      <c r="I128" s="2">
        <f ca="1"/>
        <v>0</v>
      </c>
      <c r="J128" s="2">
        <f ca="1"/>
        <v>0</v>
      </c>
      <c r="K128" s="2">
        <f ca="1"/>
        <v>0</v>
      </c>
      <c r="L128" s="2" cm="1">
        <f t="array" aca="1" ref="L128" ca="1">IF(B128=0,0,INDIRECT("MRN_"&amp;A128))</f>
        <v>0</v>
      </c>
      <c r="M128" s="2">
        <f t="shared" ca="1" si="86"/>
        <v>0</v>
      </c>
      <c r="N128" s="2" t="str">
        <f t="shared" ca="1" si="87"/>
        <v>No</v>
      </c>
      <c r="O128" s="2" t="str">
        <f t="shared" ca="1" si="88"/>
        <v>No</v>
      </c>
      <c r="P128" s="2" t="str" cm="1">
        <f t="array" aca="1" ref="P128" ca="1">IF(OR(INDIRECT("MRN_"&amp;A128)="N/A",B128=0),"No","Yes")</f>
        <v>No</v>
      </c>
    </row>
    <row r="129" spans="1:16" x14ac:dyDescent="0.2">
      <c r="A129" s="62">
        <v>4</v>
      </c>
      <c r="B129" s="2">
        <f ca="1"/>
        <v>0</v>
      </c>
      <c r="C129" s="2">
        <f ca="1"/>
        <v>0</v>
      </c>
      <c r="D129" s="2">
        <f ca="1"/>
        <v>0</v>
      </c>
      <c r="E129" s="2">
        <f ca="1"/>
        <v>0</v>
      </c>
      <c r="F129" s="2">
        <f ca="1"/>
        <v>0</v>
      </c>
      <c r="G129" s="2">
        <f ca="1"/>
        <v>0</v>
      </c>
      <c r="H129" s="2">
        <f ca="1"/>
        <v>0</v>
      </c>
      <c r="I129" s="2">
        <f ca="1"/>
        <v>0</v>
      </c>
      <c r="J129" s="2">
        <f ca="1"/>
        <v>0</v>
      </c>
      <c r="K129" s="2">
        <f ca="1"/>
        <v>0</v>
      </c>
      <c r="L129" s="2" cm="1">
        <f t="array" aca="1" ref="L129" ca="1">IF(B129=0,0,INDIRECT("MRN_"&amp;A129))</f>
        <v>0</v>
      </c>
      <c r="M129" s="2">
        <f t="shared" ca="1" si="86"/>
        <v>0</v>
      </c>
      <c r="N129" s="2" t="str">
        <f t="shared" ca="1" si="87"/>
        <v>No</v>
      </c>
      <c r="O129" s="2" t="str">
        <f t="shared" ca="1" si="88"/>
        <v>No</v>
      </c>
      <c r="P129" s="2" t="str" cm="1">
        <f t="array" aca="1" ref="P129" ca="1">IF(OR(INDIRECT("MRN_"&amp;A129)="N/A",B129=0),"No","Yes")</f>
        <v>No</v>
      </c>
    </row>
    <row r="130" spans="1:16" x14ac:dyDescent="0.2">
      <c r="A130" s="62">
        <v>4</v>
      </c>
      <c r="B130" s="2">
        <f ca="1"/>
        <v>0</v>
      </c>
      <c r="C130" s="2">
        <f ca="1"/>
        <v>0</v>
      </c>
      <c r="D130" s="2">
        <f ca="1"/>
        <v>0</v>
      </c>
      <c r="E130" s="2">
        <f ca="1"/>
        <v>0</v>
      </c>
      <c r="F130" s="2">
        <f ca="1"/>
        <v>0</v>
      </c>
      <c r="G130" s="2">
        <f ca="1"/>
        <v>0</v>
      </c>
      <c r="H130" s="2">
        <f ca="1"/>
        <v>0</v>
      </c>
      <c r="I130" s="2">
        <f ca="1"/>
        <v>0</v>
      </c>
      <c r="J130" s="2">
        <f ca="1"/>
        <v>0</v>
      </c>
      <c r="K130" s="2">
        <f ca="1"/>
        <v>0</v>
      </c>
      <c r="L130" s="2" cm="1">
        <f t="array" aca="1" ref="L130" ca="1">IF(B130=0,0,INDIRECT("MRN_"&amp;A130))</f>
        <v>0</v>
      </c>
      <c r="M130" s="2">
        <f t="shared" ca="1" si="86"/>
        <v>0</v>
      </c>
      <c r="N130" s="2" t="str">
        <f t="shared" ca="1" si="87"/>
        <v>No</v>
      </c>
      <c r="O130" s="2" t="str">
        <f t="shared" ca="1" si="88"/>
        <v>No</v>
      </c>
      <c r="P130" s="2" t="str" cm="1">
        <f t="array" aca="1" ref="P130" ca="1">IF(OR(INDIRECT("MRN_"&amp;A130)="N/A",B130=0),"No","Yes")</f>
        <v>No</v>
      </c>
    </row>
    <row r="131" spans="1:16" x14ac:dyDescent="0.2">
      <c r="A131" s="62">
        <v>4</v>
      </c>
      <c r="B131" s="2">
        <f ca="1"/>
        <v>0</v>
      </c>
      <c r="C131" s="2">
        <f ca="1"/>
        <v>0</v>
      </c>
      <c r="D131" s="2">
        <f ca="1"/>
        <v>0</v>
      </c>
      <c r="E131" s="2">
        <f ca="1"/>
        <v>0</v>
      </c>
      <c r="F131" s="2">
        <f ca="1"/>
        <v>0</v>
      </c>
      <c r="G131" s="2">
        <f ca="1"/>
        <v>0</v>
      </c>
      <c r="H131" s="2">
        <f ca="1"/>
        <v>0</v>
      </c>
      <c r="I131" s="2">
        <f ca="1"/>
        <v>0</v>
      </c>
      <c r="J131" s="2">
        <f ca="1"/>
        <v>0</v>
      </c>
      <c r="K131" s="2">
        <f ca="1"/>
        <v>0</v>
      </c>
      <c r="L131" s="2" cm="1">
        <f t="array" aca="1" ref="L131" ca="1">IF(B131=0,0,INDIRECT("MRN_"&amp;A131))</f>
        <v>0</v>
      </c>
      <c r="M131" s="2">
        <f t="shared" ca="1" si="86"/>
        <v>0</v>
      </c>
      <c r="N131" s="2" t="str">
        <f t="shared" ca="1" si="87"/>
        <v>No</v>
      </c>
      <c r="O131" s="2" t="str">
        <f t="shared" ca="1" si="88"/>
        <v>No</v>
      </c>
      <c r="P131" s="2" t="str" cm="1">
        <f t="array" aca="1" ref="P131" ca="1">IF(OR(INDIRECT("MRN_"&amp;A131)="N/A",B131=0),"No","Yes")</f>
        <v>No</v>
      </c>
    </row>
    <row r="132" spans="1:16" x14ac:dyDescent="0.2">
      <c r="A132" s="62">
        <v>4</v>
      </c>
      <c r="B132" s="2">
        <f ca="1"/>
        <v>0</v>
      </c>
      <c r="C132" s="2">
        <f ca="1"/>
        <v>0</v>
      </c>
      <c r="D132" s="2">
        <f ca="1"/>
        <v>0</v>
      </c>
      <c r="E132" s="2">
        <f ca="1"/>
        <v>0</v>
      </c>
      <c r="F132" s="2">
        <f ca="1"/>
        <v>0</v>
      </c>
      <c r="G132" s="2">
        <f ca="1"/>
        <v>0</v>
      </c>
      <c r="H132" s="2">
        <f ca="1"/>
        <v>0</v>
      </c>
      <c r="I132" s="2">
        <f ca="1"/>
        <v>0</v>
      </c>
      <c r="J132" s="2">
        <f ca="1"/>
        <v>0</v>
      </c>
      <c r="K132" s="2">
        <f ca="1"/>
        <v>0</v>
      </c>
      <c r="L132" s="2" cm="1">
        <f t="array" aca="1" ref="L132" ca="1">IF(B132=0,0,INDIRECT("MRN_"&amp;A132))</f>
        <v>0</v>
      </c>
      <c r="M132" s="2">
        <f t="shared" ca="1" si="86"/>
        <v>0</v>
      </c>
      <c r="N132" s="2" t="str">
        <f t="shared" ca="1" si="87"/>
        <v>No</v>
      </c>
      <c r="O132" s="2" t="str">
        <f t="shared" ca="1" si="88"/>
        <v>No</v>
      </c>
      <c r="P132" s="2" t="str" cm="1">
        <f t="array" aca="1" ref="P132" ca="1">IF(OR(INDIRECT("MRN_"&amp;A132)="N/A",B132=0),"No","Yes")</f>
        <v>No</v>
      </c>
    </row>
    <row r="133" spans="1:16" x14ac:dyDescent="0.2">
      <c r="A133" s="62">
        <v>4</v>
      </c>
      <c r="B133" s="2">
        <f ca="1"/>
        <v>0</v>
      </c>
      <c r="C133" s="2">
        <f ca="1"/>
        <v>0</v>
      </c>
      <c r="D133" s="2">
        <f ca="1"/>
        <v>0</v>
      </c>
      <c r="E133" s="2">
        <f ca="1"/>
        <v>0</v>
      </c>
      <c r="F133" s="2">
        <f ca="1"/>
        <v>0</v>
      </c>
      <c r="G133" s="2">
        <f ca="1"/>
        <v>0</v>
      </c>
      <c r="H133" s="2">
        <f ca="1"/>
        <v>0</v>
      </c>
      <c r="I133" s="2">
        <f ca="1"/>
        <v>0</v>
      </c>
      <c r="J133" s="2">
        <f ca="1"/>
        <v>0</v>
      </c>
      <c r="K133" s="2">
        <f ca="1"/>
        <v>0</v>
      </c>
      <c r="L133" s="2" cm="1">
        <f t="array" aca="1" ref="L133" ca="1">IF(B133=0,0,INDIRECT("MRN_"&amp;A133))</f>
        <v>0</v>
      </c>
      <c r="M133" s="2">
        <f t="shared" ca="1" si="86"/>
        <v>0</v>
      </c>
      <c r="N133" s="2" t="str">
        <f t="shared" ca="1" si="87"/>
        <v>No</v>
      </c>
      <c r="O133" s="2" t="str">
        <f t="shared" ca="1" si="88"/>
        <v>No</v>
      </c>
      <c r="P133" s="2" t="str" cm="1">
        <f t="array" aca="1" ref="P133" ca="1">IF(OR(INDIRECT("MRN_"&amp;A133)="N/A",B133=0),"No","Yes")</f>
        <v>No</v>
      </c>
    </row>
    <row r="134" spans="1:16" x14ac:dyDescent="0.2">
      <c r="A134" s="62">
        <v>4</v>
      </c>
      <c r="B134" s="2">
        <f ca="1"/>
        <v>0</v>
      </c>
      <c r="C134" s="2">
        <f ca="1"/>
        <v>0</v>
      </c>
      <c r="D134" s="2">
        <f ca="1"/>
        <v>0</v>
      </c>
      <c r="E134" s="2">
        <f ca="1"/>
        <v>0</v>
      </c>
      <c r="F134" s="2">
        <f ca="1"/>
        <v>0</v>
      </c>
      <c r="G134" s="2">
        <f ca="1"/>
        <v>0</v>
      </c>
      <c r="H134" s="2">
        <f ca="1"/>
        <v>0</v>
      </c>
      <c r="I134" s="2">
        <f ca="1"/>
        <v>0</v>
      </c>
      <c r="J134" s="2">
        <f ca="1"/>
        <v>0</v>
      </c>
      <c r="K134" s="2">
        <f ca="1"/>
        <v>0</v>
      </c>
      <c r="L134" s="2" cm="1">
        <f t="array" aca="1" ref="L134" ca="1">IF(B134=0,0,INDIRECT("MRN_"&amp;A134))</f>
        <v>0</v>
      </c>
      <c r="M134" s="2">
        <f t="shared" ca="1" si="86"/>
        <v>0</v>
      </c>
      <c r="N134" s="2" t="str">
        <f t="shared" ca="1" si="87"/>
        <v>No</v>
      </c>
      <c r="O134" s="2" t="str">
        <f t="shared" ca="1" si="88"/>
        <v>No</v>
      </c>
      <c r="P134" s="2" t="str" cm="1">
        <f t="array" aca="1" ref="P134" ca="1">IF(OR(INDIRECT("MRN_"&amp;A134)="N/A",B134=0),"No","Yes")</f>
        <v>No</v>
      </c>
    </row>
    <row r="135" spans="1:16" x14ac:dyDescent="0.2">
      <c r="A135" s="62">
        <v>4</v>
      </c>
      <c r="B135" s="2">
        <f ca="1"/>
        <v>0</v>
      </c>
      <c r="C135" s="2">
        <f ca="1"/>
        <v>0</v>
      </c>
      <c r="D135" s="2">
        <f ca="1"/>
        <v>0</v>
      </c>
      <c r="E135" s="2">
        <f ca="1"/>
        <v>0</v>
      </c>
      <c r="F135" s="2">
        <f ca="1"/>
        <v>0</v>
      </c>
      <c r="G135" s="2">
        <f ca="1"/>
        <v>0</v>
      </c>
      <c r="H135" s="2">
        <f ca="1"/>
        <v>0</v>
      </c>
      <c r="I135" s="2">
        <f ca="1"/>
        <v>0</v>
      </c>
      <c r="J135" s="2">
        <f ca="1"/>
        <v>0</v>
      </c>
      <c r="K135" s="2">
        <f ca="1"/>
        <v>0</v>
      </c>
      <c r="L135" s="2" cm="1">
        <f t="array" aca="1" ref="L135" ca="1">IF(B135=0,0,INDIRECT("MRN_"&amp;A135))</f>
        <v>0</v>
      </c>
      <c r="M135" s="2">
        <f t="shared" ca="1" si="86"/>
        <v>0</v>
      </c>
      <c r="N135" s="2" t="str">
        <f t="shared" ca="1" si="87"/>
        <v>No</v>
      </c>
      <c r="O135" s="2" t="str">
        <f t="shared" ca="1" si="88"/>
        <v>No</v>
      </c>
      <c r="P135" s="2" t="str" cm="1">
        <f t="array" aca="1" ref="P135" ca="1">IF(OR(INDIRECT("MRN_"&amp;A135)="N/A",B135=0),"No","Yes")</f>
        <v>No</v>
      </c>
    </row>
    <row r="136" spans="1:16" x14ac:dyDescent="0.2">
      <c r="A136" s="62">
        <v>4</v>
      </c>
      <c r="B136" s="2">
        <f ca="1"/>
        <v>0</v>
      </c>
      <c r="C136" s="2">
        <f ca="1"/>
        <v>0</v>
      </c>
      <c r="D136" s="2">
        <f ca="1"/>
        <v>0</v>
      </c>
      <c r="E136" s="2">
        <f ca="1"/>
        <v>0</v>
      </c>
      <c r="F136" s="2">
        <f ca="1"/>
        <v>0</v>
      </c>
      <c r="G136" s="2">
        <f ca="1"/>
        <v>0</v>
      </c>
      <c r="H136" s="2">
        <f ca="1"/>
        <v>0</v>
      </c>
      <c r="I136" s="2">
        <f ca="1"/>
        <v>0</v>
      </c>
      <c r="J136" s="2">
        <f ca="1"/>
        <v>0</v>
      </c>
      <c r="K136" s="2">
        <f ca="1"/>
        <v>0</v>
      </c>
      <c r="L136" s="2" cm="1">
        <f t="array" aca="1" ref="L136" ca="1">IF(B136=0,0,INDIRECT("MRN_"&amp;A136))</f>
        <v>0</v>
      </c>
      <c r="M136" s="2">
        <f t="shared" ca="1" si="86"/>
        <v>0</v>
      </c>
      <c r="N136" s="2" t="str">
        <f t="shared" ca="1" si="87"/>
        <v>No</v>
      </c>
      <c r="O136" s="2" t="str">
        <f t="shared" ca="1" si="88"/>
        <v>No</v>
      </c>
      <c r="P136" s="2" t="str" cm="1">
        <f t="array" aca="1" ref="P136" ca="1">IF(OR(INDIRECT("MRN_"&amp;A136)="N/A",B136=0),"No","Yes")</f>
        <v>No</v>
      </c>
    </row>
    <row r="137" spans="1:16" x14ac:dyDescent="0.2">
      <c r="A137" s="62">
        <v>4</v>
      </c>
      <c r="B137" s="2">
        <f ca="1"/>
        <v>0</v>
      </c>
      <c r="C137" s="2">
        <f ca="1"/>
        <v>0</v>
      </c>
      <c r="D137" s="2">
        <f ca="1"/>
        <v>0</v>
      </c>
      <c r="E137" s="2">
        <f ca="1"/>
        <v>0</v>
      </c>
      <c r="F137" s="2">
        <f ca="1"/>
        <v>0</v>
      </c>
      <c r="G137" s="2">
        <f ca="1"/>
        <v>0</v>
      </c>
      <c r="H137" s="2">
        <f ca="1"/>
        <v>0</v>
      </c>
      <c r="I137" s="2">
        <f ca="1"/>
        <v>0</v>
      </c>
      <c r="J137" s="2">
        <f ca="1"/>
        <v>0</v>
      </c>
      <c r="K137" s="2">
        <f ca="1"/>
        <v>0</v>
      </c>
      <c r="L137" s="2" cm="1">
        <f t="array" aca="1" ref="L137" ca="1">IF(B137=0,0,INDIRECT("MRN_"&amp;A137))</f>
        <v>0</v>
      </c>
      <c r="M137" s="2">
        <f t="shared" ca="1" si="86"/>
        <v>0</v>
      </c>
      <c r="N137" s="2" t="str">
        <f t="shared" ca="1" si="87"/>
        <v>No</v>
      </c>
      <c r="O137" s="2" t="str">
        <f t="shared" ca="1" si="88"/>
        <v>No</v>
      </c>
      <c r="P137" s="2" t="str" cm="1">
        <f t="array" aca="1" ref="P137" ca="1">IF(OR(INDIRECT("MRN_"&amp;A137)="N/A",B137=0),"No","Yes")</f>
        <v>No</v>
      </c>
    </row>
    <row r="138" spans="1:16" x14ac:dyDescent="0.2">
      <c r="A138" s="62">
        <v>4</v>
      </c>
      <c r="B138" s="2">
        <f ca="1"/>
        <v>0</v>
      </c>
      <c r="C138" s="2">
        <f ca="1"/>
        <v>0</v>
      </c>
      <c r="D138" s="2">
        <f ca="1"/>
        <v>0</v>
      </c>
      <c r="E138" s="2">
        <f ca="1"/>
        <v>0</v>
      </c>
      <c r="F138" s="2">
        <f ca="1"/>
        <v>0</v>
      </c>
      <c r="G138" s="2">
        <f ca="1"/>
        <v>0</v>
      </c>
      <c r="H138" s="2">
        <f ca="1"/>
        <v>0</v>
      </c>
      <c r="I138" s="2">
        <f ca="1"/>
        <v>0</v>
      </c>
      <c r="J138" s="2">
        <f ca="1"/>
        <v>0</v>
      </c>
      <c r="K138" s="2">
        <f ca="1"/>
        <v>0</v>
      </c>
      <c r="L138" s="2" cm="1">
        <f t="array" aca="1" ref="L138" ca="1">IF(B138=0,0,INDIRECT("MRN_"&amp;A138))</f>
        <v>0</v>
      </c>
      <c r="M138" s="2">
        <f t="shared" ca="1" si="86"/>
        <v>0</v>
      </c>
      <c r="N138" s="2" t="str">
        <f t="shared" ca="1" si="87"/>
        <v>No</v>
      </c>
      <c r="O138" s="2" t="str">
        <f t="shared" ca="1" si="88"/>
        <v>No</v>
      </c>
      <c r="P138" s="2" t="str" cm="1">
        <f t="array" aca="1" ref="P138" ca="1">IF(OR(INDIRECT("MRN_"&amp;A138)="N/A",B138=0),"No","Yes")</f>
        <v>No</v>
      </c>
    </row>
    <row r="139" spans="1:16" x14ac:dyDescent="0.2">
      <c r="A139" s="62">
        <v>4</v>
      </c>
      <c r="B139" s="2">
        <f ca="1"/>
        <v>0</v>
      </c>
      <c r="C139" s="2">
        <f ca="1"/>
        <v>0</v>
      </c>
      <c r="D139" s="2">
        <f ca="1"/>
        <v>0</v>
      </c>
      <c r="E139" s="2">
        <f ca="1"/>
        <v>0</v>
      </c>
      <c r="F139" s="2">
        <f ca="1"/>
        <v>0</v>
      </c>
      <c r="G139" s="2">
        <f ca="1"/>
        <v>0</v>
      </c>
      <c r="H139" s="2">
        <f ca="1"/>
        <v>0</v>
      </c>
      <c r="I139" s="2">
        <f ca="1"/>
        <v>0</v>
      </c>
      <c r="J139" s="2">
        <f ca="1"/>
        <v>0</v>
      </c>
      <c r="K139" s="2">
        <f ca="1"/>
        <v>0</v>
      </c>
      <c r="L139" s="2" cm="1">
        <f t="array" aca="1" ref="L139" ca="1">IF(B139=0,0,INDIRECT("MRN_"&amp;A139))</f>
        <v>0</v>
      </c>
      <c r="M139" s="2">
        <f t="shared" ca="1" si="86"/>
        <v>0</v>
      </c>
      <c r="N139" s="2" t="str">
        <f t="shared" ca="1" si="87"/>
        <v>No</v>
      </c>
      <c r="O139" s="2" t="str">
        <f t="shared" ca="1" si="88"/>
        <v>No</v>
      </c>
      <c r="P139" s="2" t="str" cm="1">
        <f t="array" aca="1" ref="P139" ca="1">IF(OR(INDIRECT("MRN_"&amp;A139)="N/A",B139=0),"No","Yes")</f>
        <v>No</v>
      </c>
    </row>
    <row r="140" spans="1:16" x14ac:dyDescent="0.2">
      <c r="A140" s="62">
        <v>4</v>
      </c>
      <c r="B140" s="2">
        <f ca="1"/>
        <v>0</v>
      </c>
      <c r="C140" s="2">
        <f ca="1"/>
        <v>0</v>
      </c>
      <c r="D140" s="2">
        <f ca="1"/>
        <v>0</v>
      </c>
      <c r="E140" s="2">
        <f ca="1"/>
        <v>0</v>
      </c>
      <c r="F140" s="2">
        <f ca="1"/>
        <v>0</v>
      </c>
      <c r="G140" s="2">
        <f ca="1"/>
        <v>0</v>
      </c>
      <c r="H140" s="2">
        <f ca="1"/>
        <v>0</v>
      </c>
      <c r="I140" s="2">
        <f ca="1"/>
        <v>0</v>
      </c>
      <c r="J140" s="2">
        <f ca="1"/>
        <v>0</v>
      </c>
      <c r="K140" s="2">
        <f ca="1"/>
        <v>0</v>
      </c>
      <c r="L140" s="2" cm="1">
        <f t="array" aca="1" ref="L140" ca="1">IF(B140=0,0,INDIRECT("MRN_"&amp;A140))</f>
        <v>0</v>
      </c>
      <c r="M140" s="2">
        <f t="shared" ca="1" si="86"/>
        <v>0</v>
      </c>
      <c r="N140" s="2" t="str">
        <f t="shared" ca="1" si="87"/>
        <v>No</v>
      </c>
      <c r="O140" s="2" t="str">
        <f t="shared" ca="1" si="88"/>
        <v>No</v>
      </c>
      <c r="P140" s="2" t="str" cm="1">
        <f t="array" aca="1" ref="P140" ca="1">IF(OR(INDIRECT("MRN_"&amp;A140)="N/A",B140=0),"No","Yes")</f>
        <v>No</v>
      </c>
    </row>
    <row r="141" spans="1:16" x14ac:dyDescent="0.2">
      <c r="A141" s="62">
        <v>4</v>
      </c>
      <c r="B141" s="2">
        <f ca="1"/>
        <v>0</v>
      </c>
      <c r="C141" s="2">
        <f ca="1"/>
        <v>0</v>
      </c>
      <c r="D141" s="2">
        <f ca="1"/>
        <v>0</v>
      </c>
      <c r="E141" s="2">
        <f ca="1"/>
        <v>0</v>
      </c>
      <c r="F141" s="2">
        <f ca="1"/>
        <v>0</v>
      </c>
      <c r="G141" s="2">
        <f ca="1"/>
        <v>0</v>
      </c>
      <c r="H141" s="2">
        <f ca="1"/>
        <v>0</v>
      </c>
      <c r="I141" s="2">
        <f ca="1"/>
        <v>0</v>
      </c>
      <c r="J141" s="2">
        <f ca="1"/>
        <v>0</v>
      </c>
      <c r="K141" s="2">
        <f ca="1"/>
        <v>0</v>
      </c>
      <c r="L141" s="2" cm="1">
        <f t="array" aca="1" ref="L141" ca="1">IF(B141=0,0,INDIRECT("MRN_"&amp;A141))</f>
        <v>0</v>
      </c>
      <c r="M141" s="2">
        <f t="shared" ca="1" si="86"/>
        <v>0</v>
      </c>
      <c r="N141" s="2" t="str">
        <f t="shared" ca="1" si="87"/>
        <v>No</v>
      </c>
      <c r="O141" s="2" t="str">
        <f t="shared" ca="1" si="88"/>
        <v>No</v>
      </c>
      <c r="P141" s="2" t="str" cm="1">
        <f t="array" aca="1" ref="P141" ca="1">IF(OR(INDIRECT("MRN_"&amp;A141)="N/A",B141=0),"No","Yes")</f>
        <v>No</v>
      </c>
    </row>
    <row r="142" spans="1:16" x14ac:dyDescent="0.2">
      <c r="A142" s="62">
        <v>4</v>
      </c>
      <c r="B142" s="2">
        <f ca="1"/>
        <v>0</v>
      </c>
      <c r="C142" s="2">
        <f ca="1"/>
        <v>0</v>
      </c>
      <c r="D142" s="2">
        <f ca="1"/>
        <v>0</v>
      </c>
      <c r="E142" s="2">
        <f ca="1"/>
        <v>0</v>
      </c>
      <c r="F142" s="2">
        <f ca="1"/>
        <v>0</v>
      </c>
      <c r="G142" s="2">
        <f ca="1"/>
        <v>0</v>
      </c>
      <c r="H142" s="2">
        <f ca="1"/>
        <v>0</v>
      </c>
      <c r="I142" s="2">
        <f ca="1"/>
        <v>0</v>
      </c>
      <c r="J142" s="2">
        <f ca="1"/>
        <v>0</v>
      </c>
      <c r="K142" s="2">
        <f ca="1"/>
        <v>0</v>
      </c>
      <c r="L142" s="2" cm="1">
        <f t="array" aca="1" ref="L142" ca="1">IF(B142=0,0,INDIRECT("MRN_"&amp;A142))</f>
        <v>0</v>
      </c>
      <c r="M142" s="2">
        <f t="shared" ca="1" si="86"/>
        <v>0</v>
      </c>
      <c r="N142" s="2" t="str">
        <f t="shared" ca="1" si="87"/>
        <v>No</v>
      </c>
      <c r="O142" s="2" t="str">
        <f t="shared" ca="1" si="88"/>
        <v>No</v>
      </c>
      <c r="P142" s="2" t="str" cm="1">
        <f t="array" aca="1" ref="P142" ca="1">IF(OR(INDIRECT("MRN_"&amp;A142)="N/A",B142=0),"No","Yes")</f>
        <v>No</v>
      </c>
    </row>
    <row r="143" spans="1:16" x14ac:dyDescent="0.2">
      <c r="A143" s="62">
        <v>4</v>
      </c>
      <c r="B143" s="2">
        <f ca="1"/>
        <v>0</v>
      </c>
      <c r="C143" s="2">
        <f ca="1"/>
        <v>0</v>
      </c>
      <c r="D143" s="2">
        <f ca="1"/>
        <v>0</v>
      </c>
      <c r="E143" s="2">
        <f ca="1"/>
        <v>0</v>
      </c>
      <c r="F143" s="2">
        <f ca="1"/>
        <v>0</v>
      </c>
      <c r="G143" s="2">
        <f ca="1"/>
        <v>0</v>
      </c>
      <c r="H143" s="2">
        <f ca="1"/>
        <v>0</v>
      </c>
      <c r="I143" s="2">
        <f ca="1"/>
        <v>0</v>
      </c>
      <c r="J143" s="2">
        <f ca="1"/>
        <v>0</v>
      </c>
      <c r="K143" s="2">
        <f ca="1"/>
        <v>0</v>
      </c>
      <c r="L143" s="2" cm="1">
        <f t="array" aca="1" ref="L143" ca="1">IF(B143=0,0,INDIRECT("MRN_"&amp;A143))</f>
        <v>0</v>
      </c>
      <c r="M143" s="2">
        <f t="shared" ca="1" si="86"/>
        <v>0</v>
      </c>
      <c r="N143" s="2" t="str">
        <f t="shared" ca="1" si="87"/>
        <v>No</v>
      </c>
      <c r="O143" s="2" t="str">
        <f t="shared" ca="1" si="88"/>
        <v>No</v>
      </c>
      <c r="P143" s="2" t="str" cm="1">
        <f t="array" aca="1" ref="P143" ca="1">IF(OR(INDIRECT("MRN_"&amp;A143)="N/A",B143=0),"No","Yes")</f>
        <v>No</v>
      </c>
    </row>
    <row r="144" spans="1:16" x14ac:dyDescent="0.2">
      <c r="A144" s="62">
        <v>4</v>
      </c>
      <c r="B144" s="2">
        <f ca="1"/>
        <v>0</v>
      </c>
      <c r="C144" s="2">
        <f ca="1"/>
        <v>0</v>
      </c>
      <c r="D144" s="2">
        <f ca="1"/>
        <v>0</v>
      </c>
      <c r="E144" s="2">
        <f ca="1"/>
        <v>0</v>
      </c>
      <c r="F144" s="2">
        <f ca="1"/>
        <v>0</v>
      </c>
      <c r="G144" s="2">
        <f ca="1"/>
        <v>0</v>
      </c>
      <c r="H144" s="2">
        <f ca="1"/>
        <v>0</v>
      </c>
      <c r="I144" s="2">
        <f ca="1"/>
        <v>0</v>
      </c>
      <c r="J144" s="2">
        <f ca="1"/>
        <v>0</v>
      </c>
      <c r="K144" s="2">
        <f ca="1"/>
        <v>0</v>
      </c>
      <c r="L144" s="2" cm="1">
        <f t="array" aca="1" ref="L144" ca="1">IF(B144=0,0,INDIRECT("MRN_"&amp;A144))</f>
        <v>0</v>
      </c>
      <c r="M144" s="2">
        <f t="shared" ca="1" si="86"/>
        <v>0</v>
      </c>
      <c r="N144" s="2" t="str">
        <f t="shared" ca="1" si="87"/>
        <v>No</v>
      </c>
      <c r="O144" s="2" t="str">
        <f t="shared" ca="1" si="88"/>
        <v>No</v>
      </c>
      <c r="P144" s="2" t="str" cm="1">
        <f t="array" aca="1" ref="P144" ca="1">IF(OR(INDIRECT("MRN_"&amp;A144)="N/A",B144=0),"No","Yes")</f>
        <v>No</v>
      </c>
    </row>
    <row r="145" spans="1:16" x14ac:dyDescent="0.2">
      <c r="A145" s="62">
        <v>4</v>
      </c>
      <c r="B145" s="2">
        <f ca="1"/>
        <v>0</v>
      </c>
      <c r="C145" s="2">
        <f ca="1"/>
        <v>0</v>
      </c>
      <c r="D145" s="2">
        <f ca="1"/>
        <v>0</v>
      </c>
      <c r="E145" s="2">
        <f ca="1"/>
        <v>0</v>
      </c>
      <c r="F145" s="2">
        <f ca="1"/>
        <v>0</v>
      </c>
      <c r="G145" s="2">
        <f ca="1"/>
        <v>0</v>
      </c>
      <c r="H145" s="2">
        <f ca="1"/>
        <v>0</v>
      </c>
      <c r="I145" s="2">
        <f ca="1"/>
        <v>0</v>
      </c>
      <c r="J145" s="2">
        <f ca="1"/>
        <v>0</v>
      </c>
      <c r="K145" s="2">
        <f ca="1"/>
        <v>0</v>
      </c>
      <c r="L145" s="2" cm="1">
        <f t="array" aca="1" ref="L145" ca="1">IF(B145=0,0,INDIRECT("MRN_"&amp;A145))</f>
        <v>0</v>
      </c>
      <c r="M145" s="2">
        <f t="shared" ca="1" si="86"/>
        <v>0</v>
      </c>
      <c r="N145" s="2" t="str">
        <f t="shared" ca="1" si="87"/>
        <v>No</v>
      </c>
      <c r="O145" s="2" t="str">
        <f t="shared" ca="1" si="88"/>
        <v>No</v>
      </c>
      <c r="P145" s="2" t="str" cm="1">
        <f t="array" aca="1" ref="P145" ca="1">IF(OR(INDIRECT("MRN_"&amp;A145)="N/A",B145=0),"No","Yes")</f>
        <v>No</v>
      </c>
    </row>
    <row r="146" spans="1:16" x14ac:dyDescent="0.2">
      <c r="A146" s="62">
        <v>4</v>
      </c>
      <c r="B146" s="2">
        <f ca="1"/>
        <v>0</v>
      </c>
      <c r="C146" s="2">
        <f ca="1"/>
        <v>0</v>
      </c>
      <c r="D146" s="2">
        <f ca="1"/>
        <v>0</v>
      </c>
      <c r="E146" s="2">
        <f ca="1"/>
        <v>0</v>
      </c>
      <c r="F146" s="2">
        <f ca="1"/>
        <v>0</v>
      </c>
      <c r="G146" s="2">
        <f ca="1"/>
        <v>0</v>
      </c>
      <c r="H146" s="2">
        <f ca="1"/>
        <v>0</v>
      </c>
      <c r="I146" s="2">
        <f ca="1"/>
        <v>0</v>
      </c>
      <c r="J146" s="2">
        <f ca="1"/>
        <v>0</v>
      </c>
      <c r="K146" s="2">
        <f ca="1"/>
        <v>0</v>
      </c>
      <c r="L146" s="2" cm="1">
        <f t="array" aca="1" ref="L146" ca="1">IF(B146=0,0,INDIRECT("MRN_"&amp;A146))</f>
        <v>0</v>
      </c>
      <c r="M146" s="2">
        <f t="shared" ca="1" si="86"/>
        <v>0</v>
      </c>
      <c r="N146" s="2" t="str">
        <f t="shared" ca="1" si="87"/>
        <v>No</v>
      </c>
      <c r="O146" s="2" t="str">
        <f t="shared" ca="1" si="88"/>
        <v>No</v>
      </c>
      <c r="P146" s="2" t="str" cm="1">
        <f t="array" aca="1" ref="P146" ca="1">IF(OR(INDIRECT("MRN_"&amp;A146)="N/A",B146=0),"No","Yes")</f>
        <v>No</v>
      </c>
    </row>
    <row r="147" spans="1:16" x14ac:dyDescent="0.2">
      <c r="A147" s="62">
        <v>4</v>
      </c>
      <c r="B147" s="2">
        <f ca="1"/>
        <v>0</v>
      </c>
      <c r="C147" s="2">
        <f ca="1"/>
        <v>0</v>
      </c>
      <c r="D147" s="2">
        <f ca="1"/>
        <v>0</v>
      </c>
      <c r="E147" s="2">
        <f ca="1"/>
        <v>0</v>
      </c>
      <c r="F147" s="2">
        <f ca="1"/>
        <v>0</v>
      </c>
      <c r="G147" s="2">
        <f ca="1"/>
        <v>0</v>
      </c>
      <c r="H147" s="2">
        <f ca="1"/>
        <v>0</v>
      </c>
      <c r="I147" s="2">
        <f ca="1"/>
        <v>0</v>
      </c>
      <c r="J147" s="2">
        <f ca="1"/>
        <v>0</v>
      </c>
      <c r="K147" s="2">
        <f ca="1"/>
        <v>0</v>
      </c>
      <c r="L147" s="2" cm="1">
        <f t="array" aca="1" ref="L147" ca="1">IF(B147=0,0,INDIRECT("MRN_"&amp;A147))</f>
        <v>0</v>
      </c>
      <c r="M147" s="2">
        <f t="shared" ca="1" si="86"/>
        <v>0</v>
      </c>
      <c r="N147" s="2" t="str">
        <f t="shared" ca="1" si="87"/>
        <v>No</v>
      </c>
      <c r="O147" s="2" t="str">
        <f t="shared" ca="1" si="88"/>
        <v>No</v>
      </c>
      <c r="P147" s="2" t="str" cm="1">
        <f t="array" aca="1" ref="P147" ca="1">IF(OR(INDIRECT("MRN_"&amp;A147)="N/A",B147=0),"No","Yes")</f>
        <v>No</v>
      </c>
    </row>
    <row r="148" spans="1:16" x14ac:dyDescent="0.2">
      <c r="A148" s="62">
        <v>4</v>
      </c>
      <c r="B148" s="2">
        <f ca="1"/>
        <v>0</v>
      </c>
      <c r="C148" s="2">
        <f ca="1"/>
        <v>0</v>
      </c>
      <c r="D148" s="2">
        <f ca="1"/>
        <v>0</v>
      </c>
      <c r="E148" s="2">
        <f ca="1"/>
        <v>0</v>
      </c>
      <c r="F148" s="2">
        <f ca="1"/>
        <v>0</v>
      </c>
      <c r="G148" s="2">
        <f ca="1"/>
        <v>0</v>
      </c>
      <c r="H148" s="2">
        <f ca="1"/>
        <v>0</v>
      </c>
      <c r="I148" s="2">
        <f ca="1"/>
        <v>0</v>
      </c>
      <c r="J148" s="2">
        <f ca="1"/>
        <v>0</v>
      </c>
      <c r="K148" s="2">
        <f ca="1"/>
        <v>0</v>
      </c>
      <c r="L148" s="2" cm="1">
        <f t="array" aca="1" ref="L148" ca="1">IF(B148=0,0,INDIRECT("MRN_"&amp;A148))</f>
        <v>0</v>
      </c>
      <c r="M148" s="2">
        <f t="shared" ca="1" si="86"/>
        <v>0</v>
      </c>
      <c r="N148" s="2" t="str">
        <f t="shared" ca="1" si="87"/>
        <v>No</v>
      </c>
      <c r="O148" s="2" t="str">
        <f t="shared" ca="1" si="88"/>
        <v>No</v>
      </c>
      <c r="P148" s="2" t="str" cm="1">
        <f t="array" aca="1" ref="P148" ca="1">IF(OR(INDIRECT("MRN_"&amp;A148)="N/A",B148=0),"No","Yes")</f>
        <v>No</v>
      </c>
    </row>
    <row r="149" spans="1:16" x14ac:dyDescent="0.2">
      <c r="A149" s="62">
        <v>4</v>
      </c>
      <c r="B149" s="2">
        <f ca="1"/>
        <v>0</v>
      </c>
      <c r="C149" s="2">
        <f ca="1"/>
        <v>0</v>
      </c>
      <c r="D149" s="2">
        <f ca="1"/>
        <v>0</v>
      </c>
      <c r="E149" s="2">
        <f ca="1"/>
        <v>0</v>
      </c>
      <c r="F149" s="2">
        <f ca="1"/>
        <v>0</v>
      </c>
      <c r="G149" s="2">
        <f ca="1"/>
        <v>0</v>
      </c>
      <c r="H149" s="2">
        <f ca="1"/>
        <v>0</v>
      </c>
      <c r="I149" s="2">
        <f ca="1"/>
        <v>0</v>
      </c>
      <c r="J149" s="2">
        <f ca="1"/>
        <v>0</v>
      </c>
      <c r="K149" s="2">
        <f ca="1"/>
        <v>0</v>
      </c>
      <c r="L149" s="2" cm="1">
        <f t="array" aca="1" ref="L149" ca="1">IF(B149=0,0,INDIRECT("MRN_"&amp;A149))</f>
        <v>0</v>
      </c>
      <c r="M149" s="2">
        <f t="shared" ca="1" si="86"/>
        <v>0</v>
      </c>
      <c r="N149" s="2" t="str">
        <f t="shared" ca="1" si="87"/>
        <v>No</v>
      </c>
      <c r="O149" s="2" t="str">
        <f t="shared" ca="1" si="88"/>
        <v>No</v>
      </c>
      <c r="P149" s="2" t="str" cm="1">
        <f t="array" aca="1" ref="P149" ca="1">IF(OR(INDIRECT("MRN_"&amp;A149)="N/A",B149=0),"No","Yes")</f>
        <v>No</v>
      </c>
    </row>
    <row r="150" spans="1:16" x14ac:dyDescent="0.2">
      <c r="A150" s="62">
        <v>4</v>
      </c>
      <c r="B150" s="2">
        <f ca="1"/>
        <v>0</v>
      </c>
      <c r="C150" s="2">
        <f ca="1"/>
        <v>0</v>
      </c>
      <c r="D150" s="2">
        <f ca="1"/>
        <v>0</v>
      </c>
      <c r="E150" s="2">
        <f ca="1"/>
        <v>0</v>
      </c>
      <c r="F150" s="2">
        <f ca="1"/>
        <v>0</v>
      </c>
      <c r="G150" s="2">
        <f ca="1"/>
        <v>0</v>
      </c>
      <c r="H150" s="2">
        <f ca="1"/>
        <v>0</v>
      </c>
      <c r="I150" s="2">
        <f ca="1"/>
        <v>0</v>
      </c>
      <c r="J150" s="2">
        <f ca="1"/>
        <v>0</v>
      </c>
      <c r="K150" s="2">
        <f ca="1"/>
        <v>0</v>
      </c>
      <c r="L150" s="2" cm="1">
        <f t="array" aca="1" ref="L150" ca="1">IF(B150=0,0,INDIRECT("MRN_"&amp;A150))</f>
        <v>0</v>
      </c>
      <c r="M150" s="2">
        <f t="shared" ca="1" si="86"/>
        <v>0</v>
      </c>
      <c r="N150" s="2" t="str">
        <f t="shared" ca="1" si="87"/>
        <v>No</v>
      </c>
      <c r="O150" s="2" t="str">
        <f t="shared" ca="1" si="88"/>
        <v>No</v>
      </c>
      <c r="P150" s="2" t="str" cm="1">
        <f t="array" aca="1" ref="P150" ca="1">IF(OR(INDIRECT("MRN_"&amp;A150)="N/A",B150=0),"No","Yes")</f>
        <v>No</v>
      </c>
    </row>
    <row r="151" spans="1:16" x14ac:dyDescent="0.2">
      <c r="A151" s="62">
        <v>4</v>
      </c>
      <c r="B151" s="2">
        <f ca="1"/>
        <v>0</v>
      </c>
      <c r="C151" s="2">
        <f ca="1"/>
        <v>0</v>
      </c>
      <c r="D151" s="2">
        <f ca="1"/>
        <v>0</v>
      </c>
      <c r="E151" s="2">
        <f ca="1"/>
        <v>0</v>
      </c>
      <c r="F151" s="2">
        <f ca="1"/>
        <v>0</v>
      </c>
      <c r="G151" s="2">
        <f ca="1"/>
        <v>0</v>
      </c>
      <c r="H151" s="2">
        <f ca="1"/>
        <v>0</v>
      </c>
      <c r="I151" s="2">
        <f ca="1"/>
        <v>0</v>
      </c>
      <c r="J151" s="2">
        <f ca="1"/>
        <v>0</v>
      </c>
      <c r="K151" s="2">
        <f ca="1"/>
        <v>0</v>
      </c>
      <c r="L151" s="2" cm="1">
        <f t="array" aca="1" ref="L151" ca="1">IF(B151=0,0,INDIRECT("MRN_"&amp;A151))</f>
        <v>0</v>
      </c>
      <c r="M151" s="2">
        <f t="shared" ca="1" si="86"/>
        <v>0</v>
      </c>
      <c r="N151" s="2" t="str">
        <f t="shared" ca="1" si="87"/>
        <v>No</v>
      </c>
      <c r="O151" s="2" t="str">
        <f t="shared" ca="1" si="88"/>
        <v>No</v>
      </c>
      <c r="P151" s="2" t="str" cm="1">
        <f t="array" aca="1" ref="P151" ca="1">IF(OR(INDIRECT("MRN_"&amp;A151)="N/A",B151=0),"No","Yes")</f>
        <v>No</v>
      </c>
    </row>
    <row r="152" spans="1:16" x14ac:dyDescent="0.2">
      <c r="A152" s="62">
        <v>4</v>
      </c>
      <c r="B152" s="2">
        <f ca="1"/>
        <v>0</v>
      </c>
      <c r="C152" s="2">
        <f ca="1"/>
        <v>0</v>
      </c>
      <c r="D152" s="2">
        <f ca="1"/>
        <v>0</v>
      </c>
      <c r="E152" s="2">
        <f ca="1"/>
        <v>0</v>
      </c>
      <c r="F152" s="2">
        <f ca="1"/>
        <v>0</v>
      </c>
      <c r="G152" s="2">
        <f ca="1"/>
        <v>0</v>
      </c>
      <c r="H152" s="2">
        <f ca="1"/>
        <v>0</v>
      </c>
      <c r="I152" s="2">
        <f ca="1"/>
        <v>0</v>
      </c>
      <c r="J152" s="2">
        <f ca="1"/>
        <v>0</v>
      </c>
      <c r="K152" s="2">
        <f ca="1"/>
        <v>0</v>
      </c>
      <c r="L152" s="2" cm="1">
        <f t="array" aca="1" ref="L152" ca="1">IF(B152=0,0,INDIRECT("MRN_"&amp;A152))</f>
        <v>0</v>
      </c>
      <c r="M152" s="2">
        <f t="shared" ca="1" si="86"/>
        <v>0</v>
      </c>
      <c r="N152" s="2" t="str">
        <f t="shared" ca="1" si="87"/>
        <v>No</v>
      </c>
      <c r="O152" s="2" t="str">
        <f t="shared" ca="1" si="88"/>
        <v>No</v>
      </c>
      <c r="P152" s="2" t="str" cm="1">
        <f t="array" aca="1" ref="P152" ca="1">IF(OR(INDIRECT("MRN_"&amp;A152)="N/A",B152=0),"No","Yes")</f>
        <v>No</v>
      </c>
    </row>
    <row r="153" spans="1:16" x14ac:dyDescent="0.2">
      <c r="A153" s="62">
        <v>4</v>
      </c>
      <c r="B153" s="2">
        <f ca="1"/>
        <v>0</v>
      </c>
      <c r="C153" s="2">
        <f ca="1"/>
        <v>0</v>
      </c>
      <c r="D153" s="2">
        <f ca="1"/>
        <v>0</v>
      </c>
      <c r="E153" s="2">
        <f ca="1"/>
        <v>0</v>
      </c>
      <c r="F153" s="2">
        <f ca="1"/>
        <v>0</v>
      </c>
      <c r="G153" s="2">
        <f ca="1"/>
        <v>0</v>
      </c>
      <c r="H153" s="2">
        <f ca="1"/>
        <v>0</v>
      </c>
      <c r="I153" s="2">
        <f ca="1"/>
        <v>0</v>
      </c>
      <c r="J153" s="2">
        <f ca="1"/>
        <v>0</v>
      </c>
      <c r="K153" s="2">
        <f ca="1"/>
        <v>0</v>
      </c>
      <c r="L153" s="2" cm="1">
        <f t="array" aca="1" ref="L153" ca="1">IF(B153=0,0,INDIRECT("MRN_"&amp;A153))</f>
        <v>0</v>
      </c>
      <c r="M153" s="2">
        <f t="shared" ca="1" si="86"/>
        <v>0</v>
      </c>
      <c r="N153" s="2" t="str">
        <f t="shared" ca="1" si="87"/>
        <v>No</v>
      </c>
      <c r="O153" s="2" t="str">
        <f t="shared" ca="1" si="88"/>
        <v>No</v>
      </c>
      <c r="P153" s="2" t="str" cm="1">
        <f t="array" aca="1" ref="P153" ca="1">IF(OR(INDIRECT("MRN_"&amp;A153)="N/A",B153=0),"No","Yes")</f>
        <v>No</v>
      </c>
    </row>
    <row r="154" spans="1:16" x14ac:dyDescent="0.2">
      <c r="A154" s="62">
        <v>4</v>
      </c>
      <c r="B154" s="2">
        <f ca="1"/>
        <v>0</v>
      </c>
      <c r="C154" s="2">
        <f ca="1"/>
        <v>0</v>
      </c>
      <c r="D154" s="2">
        <f ca="1"/>
        <v>0</v>
      </c>
      <c r="E154" s="2">
        <f ca="1"/>
        <v>0</v>
      </c>
      <c r="F154" s="2">
        <f ca="1"/>
        <v>0</v>
      </c>
      <c r="G154" s="2">
        <f ca="1"/>
        <v>0</v>
      </c>
      <c r="H154" s="2">
        <f ca="1"/>
        <v>0</v>
      </c>
      <c r="I154" s="2">
        <f ca="1"/>
        <v>0</v>
      </c>
      <c r="J154" s="2">
        <f ca="1"/>
        <v>0</v>
      </c>
      <c r="K154" s="2">
        <f ca="1"/>
        <v>0</v>
      </c>
      <c r="L154" s="2" cm="1">
        <f t="array" aca="1" ref="L154" ca="1">IF(B154=0,0,INDIRECT("MRN_"&amp;A154))</f>
        <v>0</v>
      </c>
      <c r="M154" s="2">
        <f t="shared" ca="1" si="86"/>
        <v>0</v>
      </c>
      <c r="N154" s="2" t="str">
        <f t="shared" ca="1" si="87"/>
        <v>No</v>
      </c>
      <c r="O154" s="2" t="str">
        <f t="shared" ca="1" si="88"/>
        <v>No</v>
      </c>
      <c r="P154" s="2" t="str" cm="1">
        <f t="array" aca="1" ref="P154" ca="1">IF(OR(INDIRECT("MRN_"&amp;A154)="N/A",B154=0),"No","Yes")</f>
        <v>No</v>
      </c>
    </row>
    <row r="155" spans="1:16" x14ac:dyDescent="0.2">
      <c r="A155" s="62">
        <v>4</v>
      </c>
      <c r="B155" s="2">
        <f ca="1"/>
        <v>0</v>
      </c>
      <c r="C155" s="2">
        <f ca="1"/>
        <v>0</v>
      </c>
      <c r="D155" s="2">
        <f ca="1"/>
        <v>0</v>
      </c>
      <c r="E155" s="2">
        <f ca="1"/>
        <v>0</v>
      </c>
      <c r="F155" s="2">
        <f ca="1"/>
        <v>0</v>
      </c>
      <c r="G155" s="2">
        <f ca="1"/>
        <v>0</v>
      </c>
      <c r="H155" s="2">
        <f ca="1"/>
        <v>0</v>
      </c>
      <c r="I155" s="2">
        <f ca="1"/>
        <v>0</v>
      </c>
      <c r="J155" s="2">
        <f ca="1"/>
        <v>0</v>
      </c>
      <c r="K155" s="2">
        <f ca="1"/>
        <v>0</v>
      </c>
      <c r="L155" s="2" cm="1">
        <f t="array" aca="1" ref="L155" ca="1">IF(B155=0,0,INDIRECT("MRN_"&amp;A155))</f>
        <v>0</v>
      </c>
      <c r="M155" s="2">
        <f t="shared" ca="1" si="86"/>
        <v>0</v>
      </c>
      <c r="N155" s="2" t="str">
        <f t="shared" ca="1" si="87"/>
        <v>No</v>
      </c>
      <c r="O155" s="2" t="str">
        <f t="shared" ca="1" si="88"/>
        <v>No</v>
      </c>
      <c r="P155" s="2" t="str" cm="1">
        <f t="array" aca="1" ref="P155" ca="1">IF(OR(INDIRECT("MRN_"&amp;A155)="N/A",B155=0),"No","Yes")</f>
        <v>No</v>
      </c>
    </row>
    <row r="156" spans="1:16" x14ac:dyDescent="0.2">
      <c r="A156" s="62">
        <v>5</v>
      </c>
      <c r="B156" s="2" cm="1">
        <f t="array" aca="1" ref="B156:K185" ca="1">INDIRECT("Services_"&amp;A156)</f>
        <v>0</v>
      </c>
      <c r="C156" s="2">
        <f ca="1"/>
        <v>0</v>
      </c>
      <c r="D156" s="2">
        <f ca="1"/>
        <v>0</v>
      </c>
      <c r="E156" s="2">
        <f ca="1"/>
        <v>0</v>
      </c>
      <c r="F156" s="2">
        <f ca="1"/>
        <v>0</v>
      </c>
      <c r="G156" s="2">
        <f ca="1"/>
        <v>0</v>
      </c>
      <c r="H156" s="2">
        <f ca="1"/>
        <v>0</v>
      </c>
      <c r="I156" s="2">
        <f ca="1"/>
        <v>0</v>
      </c>
      <c r="J156" s="2">
        <f ca="1"/>
        <v>0</v>
      </c>
      <c r="K156" s="2">
        <f ca="1"/>
        <v>0</v>
      </c>
      <c r="L156" s="2" cm="1">
        <f t="array" aca="1" ref="L156" ca="1">IF(B156=0,0,INDIRECT("MRN_"&amp;A156))</f>
        <v>0</v>
      </c>
      <c r="M156" s="2">
        <f t="shared" ca="1" si="86"/>
        <v>0</v>
      </c>
      <c r="N156" s="2" t="str">
        <f t="shared" ca="1" si="87"/>
        <v>No</v>
      </c>
      <c r="O156" s="2" t="str">
        <f t="shared" ca="1" si="88"/>
        <v>No</v>
      </c>
      <c r="P156" s="2" t="str" cm="1">
        <f t="array" aca="1" ref="P156" ca="1">IF(OR(INDIRECT("MRN_"&amp;A156)="N/A",B156=0),"No","Yes")</f>
        <v>No</v>
      </c>
    </row>
    <row r="157" spans="1:16" x14ac:dyDescent="0.2">
      <c r="A157" s="62">
        <v>5</v>
      </c>
      <c r="B157" s="2">
        <f ca="1"/>
        <v>0</v>
      </c>
      <c r="C157" s="2">
        <f ca="1"/>
        <v>0</v>
      </c>
      <c r="D157" s="2">
        <f ca="1"/>
        <v>0</v>
      </c>
      <c r="E157" s="2">
        <f ca="1"/>
        <v>0</v>
      </c>
      <c r="F157" s="2">
        <f ca="1"/>
        <v>0</v>
      </c>
      <c r="G157" s="2">
        <f ca="1"/>
        <v>0</v>
      </c>
      <c r="H157" s="2">
        <f ca="1"/>
        <v>0</v>
      </c>
      <c r="I157" s="2">
        <f ca="1"/>
        <v>0</v>
      </c>
      <c r="J157" s="2">
        <f ca="1"/>
        <v>0</v>
      </c>
      <c r="K157" s="2">
        <f ca="1"/>
        <v>0</v>
      </c>
      <c r="L157" s="2" cm="1">
        <f t="array" aca="1" ref="L157" ca="1">IF(B157=0,0,INDIRECT("MRN_"&amp;A157))</f>
        <v>0</v>
      </c>
      <c r="M157" s="2">
        <f t="shared" ca="1" si="86"/>
        <v>0</v>
      </c>
      <c r="N157" s="2" t="str">
        <f t="shared" ca="1" si="87"/>
        <v>No</v>
      </c>
      <c r="O157" s="2" t="str">
        <f t="shared" ca="1" si="88"/>
        <v>No</v>
      </c>
      <c r="P157" s="2" t="str" cm="1">
        <f t="array" aca="1" ref="P157" ca="1">IF(OR(INDIRECT("MRN_"&amp;A157)="N/A",B157=0),"No","Yes")</f>
        <v>No</v>
      </c>
    </row>
    <row r="158" spans="1:16" x14ac:dyDescent="0.2">
      <c r="A158" s="62">
        <v>5</v>
      </c>
      <c r="B158" s="2">
        <f ca="1"/>
        <v>0</v>
      </c>
      <c r="C158" s="2">
        <f ca="1"/>
        <v>0</v>
      </c>
      <c r="D158" s="2">
        <f ca="1"/>
        <v>0</v>
      </c>
      <c r="E158" s="2">
        <f ca="1"/>
        <v>0</v>
      </c>
      <c r="F158" s="2">
        <f ca="1"/>
        <v>0</v>
      </c>
      <c r="G158" s="2">
        <f ca="1"/>
        <v>0</v>
      </c>
      <c r="H158" s="2">
        <f ca="1"/>
        <v>0</v>
      </c>
      <c r="I158" s="2">
        <f ca="1"/>
        <v>0</v>
      </c>
      <c r="J158" s="2">
        <f ca="1"/>
        <v>0</v>
      </c>
      <c r="K158" s="2">
        <f ca="1"/>
        <v>0</v>
      </c>
      <c r="L158" s="2" cm="1">
        <f t="array" aca="1" ref="L158" ca="1">IF(B158=0,0,INDIRECT("MRN_"&amp;A158))</f>
        <v>0</v>
      </c>
      <c r="M158" s="2">
        <f t="shared" ca="1" si="86"/>
        <v>0</v>
      </c>
      <c r="N158" s="2" t="str">
        <f t="shared" ca="1" si="87"/>
        <v>No</v>
      </c>
      <c r="O158" s="2" t="str">
        <f t="shared" ca="1" si="88"/>
        <v>No</v>
      </c>
      <c r="P158" s="2" t="str" cm="1">
        <f t="array" aca="1" ref="P158" ca="1">IF(OR(INDIRECT("MRN_"&amp;A158)="N/A",B158=0),"No","Yes")</f>
        <v>No</v>
      </c>
    </row>
    <row r="159" spans="1:16" x14ac:dyDescent="0.2">
      <c r="A159" s="62">
        <v>5</v>
      </c>
      <c r="B159" s="2">
        <f ca="1"/>
        <v>0</v>
      </c>
      <c r="C159" s="2">
        <f ca="1"/>
        <v>0</v>
      </c>
      <c r="D159" s="2">
        <f ca="1"/>
        <v>0</v>
      </c>
      <c r="E159" s="2">
        <f ca="1"/>
        <v>0</v>
      </c>
      <c r="F159" s="2">
        <f ca="1"/>
        <v>0</v>
      </c>
      <c r="G159" s="2">
        <f ca="1"/>
        <v>0</v>
      </c>
      <c r="H159" s="2">
        <f ca="1"/>
        <v>0</v>
      </c>
      <c r="I159" s="2">
        <f ca="1"/>
        <v>0</v>
      </c>
      <c r="J159" s="2">
        <f ca="1"/>
        <v>0</v>
      </c>
      <c r="K159" s="2">
        <f ca="1"/>
        <v>0</v>
      </c>
      <c r="L159" s="2" cm="1">
        <f t="array" aca="1" ref="L159" ca="1">IF(B159=0,0,INDIRECT("MRN_"&amp;A159))</f>
        <v>0</v>
      </c>
      <c r="M159" s="2">
        <f t="shared" ca="1" si="86"/>
        <v>0</v>
      </c>
      <c r="N159" s="2" t="str">
        <f t="shared" ca="1" si="87"/>
        <v>No</v>
      </c>
      <c r="O159" s="2" t="str">
        <f t="shared" ca="1" si="88"/>
        <v>No</v>
      </c>
      <c r="P159" s="2" t="str" cm="1">
        <f t="array" aca="1" ref="P159" ca="1">IF(OR(INDIRECT("MRN_"&amp;A159)="N/A",B159=0),"No","Yes")</f>
        <v>No</v>
      </c>
    </row>
    <row r="160" spans="1:16" x14ac:dyDescent="0.2">
      <c r="A160" s="62">
        <v>5</v>
      </c>
      <c r="B160" s="2">
        <f ca="1"/>
        <v>0</v>
      </c>
      <c r="C160" s="2">
        <f ca="1"/>
        <v>0</v>
      </c>
      <c r="D160" s="2">
        <f ca="1"/>
        <v>0</v>
      </c>
      <c r="E160" s="2">
        <f ca="1"/>
        <v>0</v>
      </c>
      <c r="F160" s="2">
        <f ca="1"/>
        <v>0</v>
      </c>
      <c r="G160" s="2">
        <f ca="1"/>
        <v>0</v>
      </c>
      <c r="H160" s="2">
        <f ca="1"/>
        <v>0</v>
      </c>
      <c r="I160" s="2">
        <f ca="1"/>
        <v>0</v>
      </c>
      <c r="J160" s="2">
        <f ca="1"/>
        <v>0</v>
      </c>
      <c r="K160" s="2">
        <f ca="1"/>
        <v>0</v>
      </c>
      <c r="L160" s="2" cm="1">
        <f t="array" aca="1" ref="L160" ca="1">IF(B160=0,0,INDIRECT("MRN_"&amp;A160))</f>
        <v>0</v>
      </c>
      <c r="M160" s="2">
        <f t="shared" ca="1" si="86"/>
        <v>0</v>
      </c>
      <c r="N160" s="2" t="str">
        <f t="shared" ca="1" si="87"/>
        <v>No</v>
      </c>
      <c r="O160" s="2" t="str">
        <f t="shared" ca="1" si="88"/>
        <v>No</v>
      </c>
      <c r="P160" s="2" t="str" cm="1">
        <f t="array" aca="1" ref="P160" ca="1">IF(OR(INDIRECT("MRN_"&amp;A160)="N/A",B160=0),"No","Yes")</f>
        <v>No</v>
      </c>
    </row>
    <row r="161" spans="1:16" x14ac:dyDescent="0.2">
      <c r="A161" s="62">
        <v>5</v>
      </c>
      <c r="B161" s="2">
        <f ca="1"/>
        <v>0</v>
      </c>
      <c r="C161" s="2">
        <f ca="1"/>
        <v>0</v>
      </c>
      <c r="D161" s="2">
        <f ca="1"/>
        <v>0</v>
      </c>
      <c r="E161" s="2">
        <f ca="1"/>
        <v>0</v>
      </c>
      <c r="F161" s="2">
        <f ca="1"/>
        <v>0</v>
      </c>
      <c r="G161" s="2">
        <f ca="1"/>
        <v>0</v>
      </c>
      <c r="H161" s="2">
        <f ca="1"/>
        <v>0</v>
      </c>
      <c r="I161" s="2">
        <f ca="1"/>
        <v>0</v>
      </c>
      <c r="J161" s="2">
        <f ca="1"/>
        <v>0</v>
      </c>
      <c r="K161" s="2">
        <f ca="1"/>
        <v>0</v>
      </c>
      <c r="L161" s="2" cm="1">
        <f t="array" aca="1" ref="L161" ca="1">IF(B161=0,0,INDIRECT("MRN_"&amp;A161))</f>
        <v>0</v>
      </c>
      <c r="M161" s="2">
        <f t="shared" ca="1" si="86"/>
        <v>0</v>
      </c>
      <c r="N161" s="2" t="str">
        <f t="shared" ca="1" si="87"/>
        <v>No</v>
      </c>
      <c r="O161" s="2" t="str">
        <f t="shared" ca="1" si="88"/>
        <v>No</v>
      </c>
      <c r="P161" s="2" t="str" cm="1">
        <f t="array" aca="1" ref="P161" ca="1">IF(OR(INDIRECT("MRN_"&amp;A161)="N/A",B161=0),"No","Yes")</f>
        <v>No</v>
      </c>
    </row>
    <row r="162" spans="1:16" x14ac:dyDescent="0.2">
      <c r="A162" s="62">
        <v>5</v>
      </c>
      <c r="B162" s="2">
        <f ca="1"/>
        <v>0</v>
      </c>
      <c r="C162" s="2">
        <f ca="1"/>
        <v>0</v>
      </c>
      <c r="D162" s="2">
        <f ca="1"/>
        <v>0</v>
      </c>
      <c r="E162" s="2">
        <f ca="1"/>
        <v>0</v>
      </c>
      <c r="F162" s="2">
        <f ca="1"/>
        <v>0</v>
      </c>
      <c r="G162" s="2">
        <f ca="1"/>
        <v>0</v>
      </c>
      <c r="H162" s="2">
        <f ca="1"/>
        <v>0</v>
      </c>
      <c r="I162" s="2">
        <f ca="1"/>
        <v>0</v>
      </c>
      <c r="J162" s="2">
        <f ca="1"/>
        <v>0</v>
      </c>
      <c r="K162" s="2">
        <f ca="1"/>
        <v>0</v>
      </c>
      <c r="L162" s="2" cm="1">
        <f t="array" aca="1" ref="L162" ca="1">IF(B162=0,0,INDIRECT("MRN_"&amp;A162))</f>
        <v>0</v>
      </c>
      <c r="M162" s="2">
        <f t="shared" ca="1" si="86"/>
        <v>0</v>
      </c>
      <c r="N162" s="2" t="str">
        <f t="shared" ca="1" si="87"/>
        <v>No</v>
      </c>
      <c r="O162" s="2" t="str">
        <f t="shared" ca="1" si="88"/>
        <v>No</v>
      </c>
      <c r="P162" s="2" t="str" cm="1">
        <f t="array" aca="1" ref="P162" ca="1">IF(OR(INDIRECT("MRN_"&amp;A162)="N/A",B162=0),"No","Yes")</f>
        <v>No</v>
      </c>
    </row>
    <row r="163" spans="1:16" x14ac:dyDescent="0.2">
      <c r="A163" s="62">
        <v>5</v>
      </c>
      <c r="B163" s="2">
        <f ca="1"/>
        <v>0</v>
      </c>
      <c r="C163" s="2">
        <f ca="1"/>
        <v>0</v>
      </c>
      <c r="D163" s="2">
        <f ca="1"/>
        <v>0</v>
      </c>
      <c r="E163" s="2">
        <f ca="1"/>
        <v>0</v>
      </c>
      <c r="F163" s="2">
        <f ca="1"/>
        <v>0</v>
      </c>
      <c r="G163" s="2">
        <f ca="1"/>
        <v>0</v>
      </c>
      <c r="H163" s="2">
        <f ca="1"/>
        <v>0</v>
      </c>
      <c r="I163" s="2">
        <f ca="1"/>
        <v>0</v>
      </c>
      <c r="J163" s="2">
        <f ca="1"/>
        <v>0</v>
      </c>
      <c r="K163" s="2">
        <f ca="1"/>
        <v>0</v>
      </c>
      <c r="L163" s="2" cm="1">
        <f t="array" aca="1" ref="L163" ca="1">IF(B163=0,0,INDIRECT("MRN_"&amp;A163))</f>
        <v>0</v>
      </c>
      <c r="M163" s="2">
        <f t="shared" ca="1" si="86"/>
        <v>0</v>
      </c>
      <c r="N163" s="2" t="str">
        <f t="shared" ca="1" si="87"/>
        <v>No</v>
      </c>
      <c r="O163" s="2" t="str">
        <f t="shared" ca="1" si="88"/>
        <v>No</v>
      </c>
      <c r="P163" s="2" t="str" cm="1">
        <f t="array" aca="1" ref="P163" ca="1">IF(OR(INDIRECT("MRN_"&amp;A163)="N/A",B163=0),"No","Yes")</f>
        <v>No</v>
      </c>
    </row>
    <row r="164" spans="1:16" x14ac:dyDescent="0.2">
      <c r="A164" s="62">
        <v>5</v>
      </c>
      <c r="B164" s="2">
        <f ca="1"/>
        <v>0</v>
      </c>
      <c r="C164" s="2">
        <f ca="1"/>
        <v>0</v>
      </c>
      <c r="D164" s="2">
        <f ca="1"/>
        <v>0</v>
      </c>
      <c r="E164" s="2">
        <f ca="1"/>
        <v>0</v>
      </c>
      <c r="F164" s="2">
        <f ca="1"/>
        <v>0</v>
      </c>
      <c r="G164" s="2">
        <f ca="1"/>
        <v>0</v>
      </c>
      <c r="H164" s="2">
        <f ca="1"/>
        <v>0</v>
      </c>
      <c r="I164" s="2">
        <f ca="1"/>
        <v>0</v>
      </c>
      <c r="J164" s="2">
        <f ca="1"/>
        <v>0</v>
      </c>
      <c r="K164" s="2">
        <f ca="1"/>
        <v>0</v>
      </c>
      <c r="L164" s="2" cm="1">
        <f t="array" aca="1" ref="L164" ca="1">IF(B164=0,0,INDIRECT("MRN_"&amp;A164))</f>
        <v>0</v>
      </c>
      <c r="M164" s="2">
        <f t="shared" ca="1" si="86"/>
        <v>0</v>
      </c>
      <c r="N164" s="2" t="str">
        <f t="shared" ca="1" si="87"/>
        <v>No</v>
      </c>
      <c r="O164" s="2" t="str">
        <f t="shared" ca="1" si="88"/>
        <v>No</v>
      </c>
      <c r="P164" s="2" t="str" cm="1">
        <f t="array" aca="1" ref="P164" ca="1">IF(OR(INDIRECT("MRN_"&amp;A164)="N/A",B164=0),"No","Yes")</f>
        <v>No</v>
      </c>
    </row>
    <row r="165" spans="1:16" x14ac:dyDescent="0.2">
      <c r="A165" s="62">
        <v>5</v>
      </c>
      <c r="B165" s="2">
        <f ca="1"/>
        <v>0</v>
      </c>
      <c r="C165" s="2">
        <f ca="1"/>
        <v>0</v>
      </c>
      <c r="D165" s="2">
        <f ca="1"/>
        <v>0</v>
      </c>
      <c r="E165" s="2">
        <f ca="1"/>
        <v>0</v>
      </c>
      <c r="F165" s="2">
        <f ca="1"/>
        <v>0</v>
      </c>
      <c r="G165" s="2">
        <f ca="1"/>
        <v>0</v>
      </c>
      <c r="H165" s="2">
        <f ca="1"/>
        <v>0</v>
      </c>
      <c r="I165" s="2">
        <f ca="1"/>
        <v>0</v>
      </c>
      <c r="J165" s="2">
        <f ca="1"/>
        <v>0</v>
      </c>
      <c r="K165" s="2">
        <f ca="1"/>
        <v>0</v>
      </c>
      <c r="L165" s="2" cm="1">
        <f t="array" aca="1" ref="L165" ca="1">IF(B165=0,0,INDIRECT("MRN_"&amp;A165))</f>
        <v>0</v>
      </c>
      <c r="M165" s="2">
        <f t="shared" ref="M165:M228" ca="1" si="89">IF(B165=0,0,"Client_"&amp;A165)</f>
        <v>0</v>
      </c>
      <c r="N165" s="2" t="str">
        <f t="shared" ref="N165:N228" ca="1" si="90">IF(J165=0,"No","Yes")</f>
        <v>No</v>
      </c>
      <c r="O165" s="2" t="str">
        <f t="shared" ref="O165:O228" ca="1" si="91">IF(I165=0,"No","Yes")</f>
        <v>No</v>
      </c>
      <c r="P165" s="2" t="str" cm="1">
        <f t="array" aca="1" ref="P165" ca="1">IF(OR(INDIRECT("MRN_"&amp;A165)="N/A",B165=0),"No","Yes")</f>
        <v>No</v>
      </c>
    </row>
    <row r="166" spans="1:16" x14ac:dyDescent="0.2">
      <c r="A166" s="62">
        <v>5</v>
      </c>
      <c r="B166" s="2">
        <f ca="1"/>
        <v>0</v>
      </c>
      <c r="C166" s="2">
        <f ca="1"/>
        <v>0</v>
      </c>
      <c r="D166" s="2">
        <f ca="1"/>
        <v>0</v>
      </c>
      <c r="E166" s="2">
        <f ca="1"/>
        <v>0</v>
      </c>
      <c r="F166" s="2">
        <f ca="1"/>
        <v>0</v>
      </c>
      <c r="G166" s="2">
        <f ca="1"/>
        <v>0</v>
      </c>
      <c r="H166" s="2">
        <f ca="1"/>
        <v>0</v>
      </c>
      <c r="I166" s="2">
        <f ca="1"/>
        <v>0</v>
      </c>
      <c r="J166" s="2">
        <f ca="1"/>
        <v>0</v>
      </c>
      <c r="K166" s="2">
        <f ca="1"/>
        <v>0</v>
      </c>
      <c r="L166" s="2" cm="1">
        <f t="array" aca="1" ref="L166" ca="1">IF(B166=0,0,INDIRECT("MRN_"&amp;A166))</f>
        <v>0</v>
      </c>
      <c r="M166" s="2">
        <f t="shared" ca="1" si="89"/>
        <v>0</v>
      </c>
      <c r="N166" s="2" t="str">
        <f t="shared" ca="1" si="90"/>
        <v>No</v>
      </c>
      <c r="O166" s="2" t="str">
        <f t="shared" ca="1" si="91"/>
        <v>No</v>
      </c>
      <c r="P166" s="2" t="str" cm="1">
        <f t="array" aca="1" ref="P166" ca="1">IF(OR(INDIRECT("MRN_"&amp;A166)="N/A",B166=0),"No","Yes")</f>
        <v>No</v>
      </c>
    </row>
    <row r="167" spans="1:16" x14ac:dyDescent="0.2">
      <c r="A167" s="62">
        <v>5</v>
      </c>
      <c r="B167" s="2">
        <f ca="1"/>
        <v>0</v>
      </c>
      <c r="C167" s="2">
        <f ca="1"/>
        <v>0</v>
      </c>
      <c r="D167" s="2">
        <f ca="1"/>
        <v>0</v>
      </c>
      <c r="E167" s="2">
        <f ca="1"/>
        <v>0</v>
      </c>
      <c r="F167" s="2">
        <f ca="1"/>
        <v>0</v>
      </c>
      <c r="G167" s="2">
        <f ca="1"/>
        <v>0</v>
      </c>
      <c r="H167" s="2">
        <f ca="1"/>
        <v>0</v>
      </c>
      <c r="I167" s="2">
        <f ca="1"/>
        <v>0</v>
      </c>
      <c r="J167" s="2">
        <f ca="1"/>
        <v>0</v>
      </c>
      <c r="K167" s="2">
        <f ca="1"/>
        <v>0</v>
      </c>
      <c r="L167" s="2" cm="1">
        <f t="array" aca="1" ref="L167" ca="1">IF(B167=0,0,INDIRECT("MRN_"&amp;A167))</f>
        <v>0</v>
      </c>
      <c r="M167" s="2">
        <f t="shared" ca="1" si="89"/>
        <v>0</v>
      </c>
      <c r="N167" s="2" t="str">
        <f t="shared" ca="1" si="90"/>
        <v>No</v>
      </c>
      <c r="O167" s="2" t="str">
        <f t="shared" ca="1" si="91"/>
        <v>No</v>
      </c>
      <c r="P167" s="2" t="str" cm="1">
        <f t="array" aca="1" ref="P167" ca="1">IF(OR(INDIRECT("MRN_"&amp;A167)="N/A",B167=0),"No","Yes")</f>
        <v>No</v>
      </c>
    </row>
    <row r="168" spans="1:16" x14ac:dyDescent="0.2">
      <c r="A168" s="62">
        <v>5</v>
      </c>
      <c r="B168" s="2">
        <f ca="1"/>
        <v>0</v>
      </c>
      <c r="C168" s="2">
        <f ca="1"/>
        <v>0</v>
      </c>
      <c r="D168" s="2">
        <f ca="1"/>
        <v>0</v>
      </c>
      <c r="E168" s="2">
        <f ca="1"/>
        <v>0</v>
      </c>
      <c r="F168" s="2">
        <f ca="1"/>
        <v>0</v>
      </c>
      <c r="G168" s="2">
        <f ca="1"/>
        <v>0</v>
      </c>
      <c r="H168" s="2">
        <f ca="1"/>
        <v>0</v>
      </c>
      <c r="I168" s="2">
        <f ca="1"/>
        <v>0</v>
      </c>
      <c r="J168" s="2">
        <f ca="1"/>
        <v>0</v>
      </c>
      <c r="K168" s="2">
        <f ca="1"/>
        <v>0</v>
      </c>
      <c r="L168" s="2" cm="1">
        <f t="array" aca="1" ref="L168" ca="1">IF(B168=0,0,INDIRECT("MRN_"&amp;A168))</f>
        <v>0</v>
      </c>
      <c r="M168" s="2">
        <f t="shared" ca="1" si="89"/>
        <v>0</v>
      </c>
      <c r="N168" s="2" t="str">
        <f t="shared" ca="1" si="90"/>
        <v>No</v>
      </c>
      <c r="O168" s="2" t="str">
        <f t="shared" ca="1" si="91"/>
        <v>No</v>
      </c>
      <c r="P168" s="2" t="str" cm="1">
        <f t="array" aca="1" ref="P168" ca="1">IF(OR(INDIRECT("MRN_"&amp;A168)="N/A",B168=0),"No","Yes")</f>
        <v>No</v>
      </c>
    </row>
    <row r="169" spans="1:16" x14ac:dyDescent="0.2">
      <c r="A169" s="62">
        <v>5</v>
      </c>
      <c r="B169" s="2">
        <f ca="1"/>
        <v>0</v>
      </c>
      <c r="C169" s="2">
        <f ca="1"/>
        <v>0</v>
      </c>
      <c r="D169" s="2">
        <f ca="1"/>
        <v>0</v>
      </c>
      <c r="E169" s="2">
        <f ca="1"/>
        <v>0</v>
      </c>
      <c r="F169" s="2">
        <f ca="1"/>
        <v>0</v>
      </c>
      <c r="G169" s="2">
        <f ca="1"/>
        <v>0</v>
      </c>
      <c r="H169" s="2">
        <f ca="1"/>
        <v>0</v>
      </c>
      <c r="I169" s="2">
        <f ca="1"/>
        <v>0</v>
      </c>
      <c r="J169" s="2">
        <f ca="1"/>
        <v>0</v>
      </c>
      <c r="K169" s="2">
        <f ca="1"/>
        <v>0</v>
      </c>
      <c r="L169" s="2" cm="1">
        <f t="array" aca="1" ref="L169" ca="1">IF(B169=0,0,INDIRECT("MRN_"&amp;A169))</f>
        <v>0</v>
      </c>
      <c r="M169" s="2">
        <f t="shared" ca="1" si="89"/>
        <v>0</v>
      </c>
      <c r="N169" s="2" t="str">
        <f t="shared" ca="1" si="90"/>
        <v>No</v>
      </c>
      <c r="O169" s="2" t="str">
        <f t="shared" ca="1" si="91"/>
        <v>No</v>
      </c>
      <c r="P169" s="2" t="str" cm="1">
        <f t="array" aca="1" ref="P169" ca="1">IF(OR(INDIRECT("MRN_"&amp;A169)="N/A",B169=0),"No","Yes")</f>
        <v>No</v>
      </c>
    </row>
    <row r="170" spans="1:16" x14ac:dyDescent="0.2">
      <c r="A170" s="62">
        <v>5</v>
      </c>
      <c r="B170" s="2">
        <f ca="1"/>
        <v>0</v>
      </c>
      <c r="C170" s="2">
        <f ca="1"/>
        <v>0</v>
      </c>
      <c r="D170" s="2">
        <f ca="1"/>
        <v>0</v>
      </c>
      <c r="E170" s="2">
        <f ca="1"/>
        <v>0</v>
      </c>
      <c r="F170" s="2">
        <f ca="1"/>
        <v>0</v>
      </c>
      <c r="G170" s="2">
        <f ca="1"/>
        <v>0</v>
      </c>
      <c r="H170" s="2">
        <f ca="1"/>
        <v>0</v>
      </c>
      <c r="I170" s="2">
        <f ca="1"/>
        <v>0</v>
      </c>
      <c r="J170" s="2">
        <f ca="1"/>
        <v>0</v>
      </c>
      <c r="K170" s="2">
        <f ca="1"/>
        <v>0</v>
      </c>
      <c r="L170" s="2" cm="1">
        <f t="array" aca="1" ref="L170" ca="1">IF(B170=0,0,INDIRECT("MRN_"&amp;A170))</f>
        <v>0</v>
      </c>
      <c r="M170" s="2">
        <f t="shared" ca="1" si="89"/>
        <v>0</v>
      </c>
      <c r="N170" s="2" t="str">
        <f t="shared" ca="1" si="90"/>
        <v>No</v>
      </c>
      <c r="O170" s="2" t="str">
        <f t="shared" ca="1" si="91"/>
        <v>No</v>
      </c>
      <c r="P170" s="2" t="str" cm="1">
        <f t="array" aca="1" ref="P170" ca="1">IF(OR(INDIRECT("MRN_"&amp;A170)="N/A",B170=0),"No","Yes")</f>
        <v>No</v>
      </c>
    </row>
    <row r="171" spans="1:16" x14ac:dyDescent="0.2">
      <c r="A171" s="62">
        <v>5</v>
      </c>
      <c r="B171" s="2">
        <f ca="1"/>
        <v>0</v>
      </c>
      <c r="C171" s="2">
        <f ca="1"/>
        <v>0</v>
      </c>
      <c r="D171" s="2">
        <f ca="1"/>
        <v>0</v>
      </c>
      <c r="E171" s="2">
        <f ca="1"/>
        <v>0</v>
      </c>
      <c r="F171" s="2">
        <f ca="1"/>
        <v>0</v>
      </c>
      <c r="G171" s="2">
        <f ca="1"/>
        <v>0</v>
      </c>
      <c r="H171" s="2">
        <f ca="1"/>
        <v>0</v>
      </c>
      <c r="I171" s="2">
        <f ca="1"/>
        <v>0</v>
      </c>
      <c r="J171" s="2">
        <f ca="1"/>
        <v>0</v>
      </c>
      <c r="K171" s="2">
        <f ca="1"/>
        <v>0</v>
      </c>
      <c r="L171" s="2" cm="1">
        <f t="array" aca="1" ref="L171" ca="1">IF(B171=0,0,INDIRECT("MRN_"&amp;A171))</f>
        <v>0</v>
      </c>
      <c r="M171" s="2">
        <f t="shared" ca="1" si="89"/>
        <v>0</v>
      </c>
      <c r="N171" s="2" t="str">
        <f t="shared" ca="1" si="90"/>
        <v>No</v>
      </c>
      <c r="O171" s="2" t="str">
        <f t="shared" ca="1" si="91"/>
        <v>No</v>
      </c>
      <c r="P171" s="2" t="str" cm="1">
        <f t="array" aca="1" ref="P171" ca="1">IF(OR(INDIRECT("MRN_"&amp;A171)="N/A",B171=0),"No","Yes")</f>
        <v>No</v>
      </c>
    </row>
    <row r="172" spans="1:16" x14ac:dyDescent="0.2">
      <c r="A172" s="62">
        <v>5</v>
      </c>
      <c r="B172" s="2">
        <f ca="1"/>
        <v>0</v>
      </c>
      <c r="C172" s="2">
        <f ca="1"/>
        <v>0</v>
      </c>
      <c r="D172" s="2">
        <f ca="1"/>
        <v>0</v>
      </c>
      <c r="E172" s="2">
        <f ca="1"/>
        <v>0</v>
      </c>
      <c r="F172" s="2">
        <f ca="1"/>
        <v>0</v>
      </c>
      <c r="G172" s="2">
        <f ca="1"/>
        <v>0</v>
      </c>
      <c r="H172" s="2">
        <f ca="1"/>
        <v>0</v>
      </c>
      <c r="I172" s="2">
        <f ca="1"/>
        <v>0</v>
      </c>
      <c r="J172" s="2">
        <f ca="1"/>
        <v>0</v>
      </c>
      <c r="K172" s="2">
        <f ca="1"/>
        <v>0</v>
      </c>
      <c r="L172" s="2" cm="1">
        <f t="array" aca="1" ref="L172" ca="1">IF(B172=0,0,INDIRECT("MRN_"&amp;A172))</f>
        <v>0</v>
      </c>
      <c r="M172" s="2">
        <f t="shared" ca="1" si="89"/>
        <v>0</v>
      </c>
      <c r="N172" s="2" t="str">
        <f t="shared" ca="1" si="90"/>
        <v>No</v>
      </c>
      <c r="O172" s="2" t="str">
        <f t="shared" ca="1" si="91"/>
        <v>No</v>
      </c>
      <c r="P172" s="2" t="str" cm="1">
        <f t="array" aca="1" ref="P172" ca="1">IF(OR(INDIRECT("MRN_"&amp;A172)="N/A",B172=0),"No","Yes")</f>
        <v>No</v>
      </c>
    </row>
    <row r="173" spans="1:16" x14ac:dyDescent="0.2">
      <c r="A173" s="62">
        <v>5</v>
      </c>
      <c r="B173" s="2">
        <f ca="1"/>
        <v>0</v>
      </c>
      <c r="C173" s="2">
        <f ca="1"/>
        <v>0</v>
      </c>
      <c r="D173" s="2">
        <f ca="1"/>
        <v>0</v>
      </c>
      <c r="E173" s="2">
        <f ca="1"/>
        <v>0</v>
      </c>
      <c r="F173" s="2">
        <f ca="1"/>
        <v>0</v>
      </c>
      <c r="G173" s="2">
        <f ca="1"/>
        <v>0</v>
      </c>
      <c r="H173" s="2">
        <f ca="1"/>
        <v>0</v>
      </c>
      <c r="I173" s="2">
        <f ca="1"/>
        <v>0</v>
      </c>
      <c r="J173" s="2">
        <f ca="1"/>
        <v>0</v>
      </c>
      <c r="K173" s="2">
        <f ca="1"/>
        <v>0</v>
      </c>
      <c r="L173" s="2" cm="1">
        <f t="array" aca="1" ref="L173" ca="1">IF(B173=0,0,INDIRECT("MRN_"&amp;A173))</f>
        <v>0</v>
      </c>
      <c r="M173" s="2">
        <f t="shared" ca="1" si="89"/>
        <v>0</v>
      </c>
      <c r="N173" s="2" t="str">
        <f t="shared" ca="1" si="90"/>
        <v>No</v>
      </c>
      <c r="O173" s="2" t="str">
        <f t="shared" ca="1" si="91"/>
        <v>No</v>
      </c>
      <c r="P173" s="2" t="str" cm="1">
        <f t="array" aca="1" ref="P173" ca="1">IF(OR(INDIRECT("MRN_"&amp;A173)="N/A",B173=0),"No","Yes")</f>
        <v>No</v>
      </c>
    </row>
    <row r="174" spans="1:16" x14ac:dyDescent="0.2">
      <c r="A174" s="62">
        <v>5</v>
      </c>
      <c r="B174" s="2">
        <f ca="1"/>
        <v>0</v>
      </c>
      <c r="C174" s="2">
        <f ca="1"/>
        <v>0</v>
      </c>
      <c r="D174" s="2">
        <f ca="1"/>
        <v>0</v>
      </c>
      <c r="E174" s="2">
        <f ca="1"/>
        <v>0</v>
      </c>
      <c r="F174" s="2">
        <f ca="1"/>
        <v>0</v>
      </c>
      <c r="G174" s="2">
        <f ca="1"/>
        <v>0</v>
      </c>
      <c r="H174" s="2">
        <f ca="1"/>
        <v>0</v>
      </c>
      <c r="I174" s="2">
        <f ca="1"/>
        <v>0</v>
      </c>
      <c r="J174" s="2">
        <f ca="1"/>
        <v>0</v>
      </c>
      <c r="K174" s="2">
        <f ca="1"/>
        <v>0</v>
      </c>
      <c r="L174" s="2" cm="1">
        <f t="array" aca="1" ref="L174" ca="1">IF(B174=0,0,INDIRECT("MRN_"&amp;A174))</f>
        <v>0</v>
      </c>
      <c r="M174" s="2">
        <f t="shared" ca="1" si="89"/>
        <v>0</v>
      </c>
      <c r="N174" s="2" t="str">
        <f t="shared" ca="1" si="90"/>
        <v>No</v>
      </c>
      <c r="O174" s="2" t="str">
        <f t="shared" ca="1" si="91"/>
        <v>No</v>
      </c>
      <c r="P174" s="2" t="str" cm="1">
        <f t="array" aca="1" ref="P174" ca="1">IF(OR(INDIRECT("MRN_"&amp;A174)="N/A",B174=0),"No","Yes")</f>
        <v>No</v>
      </c>
    </row>
    <row r="175" spans="1:16" x14ac:dyDescent="0.2">
      <c r="A175" s="62">
        <v>5</v>
      </c>
      <c r="B175" s="2">
        <f ca="1"/>
        <v>0</v>
      </c>
      <c r="C175" s="2">
        <f ca="1"/>
        <v>0</v>
      </c>
      <c r="D175" s="2">
        <f ca="1"/>
        <v>0</v>
      </c>
      <c r="E175" s="2">
        <f ca="1"/>
        <v>0</v>
      </c>
      <c r="F175" s="2">
        <f ca="1"/>
        <v>0</v>
      </c>
      <c r="G175" s="2">
        <f ca="1"/>
        <v>0</v>
      </c>
      <c r="H175" s="2">
        <f ca="1"/>
        <v>0</v>
      </c>
      <c r="I175" s="2">
        <f ca="1"/>
        <v>0</v>
      </c>
      <c r="J175" s="2">
        <f ca="1"/>
        <v>0</v>
      </c>
      <c r="K175" s="2">
        <f ca="1"/>
        <v>0</v>
      </c>
      <c r="L175" s="2" cm="1">
        <f t="array" aca="1" ref="L175" ca="1">IF(B175=0,0,INDIRECT("MRN_"&amp;A175))</f>
        <v>0</v>
      </c>
      <c r="M175" s="2">
        <f t="shared" ca="1" si="89"/>
        <v>0</v>
      </c>
      <c r="N175" s="2" t="str">
        <f t="shared" ca="1" si="90"/>
        <v>No</v>
      </c>
      <c r="O175" s="2" t="str">
        <f t="shared" ca="1" si="91"/>
        <v>No</v>
      </c>
      <c r="P175" s="2" t="str" cm="1">
        <f t="array" aca="1" ref="P175" ca="1">IF(OR(INDIRECT("MRN_"&amp;A175)="N/A",B175=0),"No","Yes")</f>
        <v>No</v>
      </c>
    </row>
    <row r="176" spans="1:16" x14ac:dyDescent="0.2">
      <c r="A176" s="62">
        <v>5</v>
      </c>
      <c r="B176" s="2">
        <f ca="1"/>
        <v>0</v>
      </c>
      <c r="C176" s="2">
        <f ca="1"/>
        <v>0</v>
      </c>
      <c r="D176" s="2">
        <f ca="1"/>
        <v>0</v>
      </c>
      <c r="E176" s="2">
        <f ca="1"/>
        <v>0</v>
      </c>
      <c r="F176" s="2">
        <f ca="1"/>
        <v>0</v>
      </c>
      <c r="G176" s="2">
        <f ca="1"/>
        <v>0</v>
      </c>
      <c r="H176" s="2">
        <f ca="1"/>
        <v>0</v>
      </c>
      <c r="I176" s="2">
        <f ca="1"/>
        <v>0</v>
      </c>
      <c r="J176" s="2">
        <f ca="1"/>
        <v>0</v>
      </c>
      <c r="K176" s="2">
        <f ca="1"/>
        <v>0</v>
      </c>
      <c r="L176" s="2" cm="1">
        <f t="array" aca="1" ref="L176" ca="1">IF(B176=0,0,INDIRECT("MRN_"&amp;A176))</f>
        <v>0</v>
      </c>
      <c r="M176" s="2">
        <f t="shared" ca="1" si="89"/>
        <v>0</v>
      </c>
      <c r="N176" s="2" t="str">
        <f t="shared" ca="1" si="90"/>
        <v>No</v>
      </c>
      <c r="O176" s="2" t="str">
        <f t="shared" ca="1" si="91"/>
        <v>No</v>
      </c>
      <c r="P176" s="2" t="str" cm="1">
        <f t="array" aca="1" ref="P176" ca="1">IF(OR(INDIRECT("MRN_"&amp;A176)="N/A",B176=0),"No","Yes")</f>
        <v>No</v>
      </c>
    </row>
    <row r="177" spans="1:16" x14ac:dyDescent="0.2">
      <c r="A177" s="62">
        <v>5</v>
      </c>
      <c r="B177" s="2">
        <f ca="1"/>
        <v>0</v>
      </c>
      <c r="C177" s="2">
        <f ca="1"/>
        <v>0</v>
      </c>
      <c r="D177" s="2">
        <f ca="1"/>
        <v>0</v>
      </c>
      <c r="E177" s="2">
        <f ca="1"/>
        <v>0</v>
      </c>
      <c r="F177" s="2">
        <f ca="1"/>
        <v>0</v>
      </c>
      <c r="G177" s="2">
        <f ca="1"/>
        <v>0</v>
      </c>
      <c r="H177" s="2">
        <f ca="1"/>
        <v>0</v>
      </c>
      <c r="I177" s="2">
        <f ca="1"/>
        <v>0</v>
      </c>
      <c r="J177" s="2">
        <f ca="1"/>
        <v>0</v>
      </c>
      <c r="K177" s="2">
        <f ca="1"/>
        <v>0</v>
      </c>
      <c r="L177" s="2" cm="1">
        <f t="array" aca="1" ref="L177" ca="1">IF(B177=0,0,INDIRECT("MRN_"&amp;A177))</f>
        <v>0</v>
      </c>
      <c r="M177" s="2">
        <f t="shared" ca="1" si="89"/>
        <v>0</v>
      </c>
      <c r="N177" s="2" t="str">
        <f t="shared" ca="1" si="90"/>
        <v>No</v>
      </c>
      <c r="O177" s="2" t="str">
        <f t="shared" ca="1" si="91"/>
        <v>No</v>
      </c>
      <c r="P177" s="2" t="str" cm="1">
        <f t="array" aca="1" ref="P177" ca="1">IF(OR(INDIRECT("MRN_"&amp;A177)="N/A",B177=0),"No","Yes")</f>
        <v>No</v>
      </c>
    </row>
    <row r="178" spans="1:16" x14ac:dyDescent="0.2">
      <c r="A178" s="62">
        <v>5</v>
      </c>
      <c r="B178" s="2">
        <f ca="1"/>
        <v>0</v>
      </c>
      <c r="C178" s="2">
        <f ca="1"/>
        <v>0</v>
      </c>
      <c r="D178" s="2">
        <f ca="1"/>
        <v>0</v>
      </c>
      <c r="E178" s="2">
        <f ca="1"/>
        <v>0</v>
      </c>
      <c r="F178" s="2">
        <f ca="1"/>
        <v>0</v>
      </c>
      <c r="G178" s="2">
        <f ca="1"/>
        <v>0</v>
      </c>
      <c r="H178" s="2">
        <f ca="1"/>
        <v>0</v>
      </c>
      <c r="I178" s="2">
        <f ca="1"/>
        <v>0</v>
      </c>
      <c r="J178" s="2">
        <f ca="1"/>
        <v>0</v>
      </c>
      <c r="K178" s="2">
        <f ca="1"/>
        <v>0</v>
      </c>
      <c r="L178" s="2" cm="1">
        <f t="array" aca="1" ref="L178" ca="1">IF(B178=0,0,INDIRECT("MRN_"&amp;A178))</f>
        <v>0</v>
      </c>
      <c r="M178" s="2">
        <f t="shared" ca="1" si="89"/>
        <v>0</v>
      </c>
      <c r="N178" s="2" t="str">
        <f t="shared" ca="1" si="90"/>
        <v>No</v>
      </c>
      <c r="O178" s="2" t="str">
        <f t="shared" ca="1" si="91"/>
        <v>No</v>
      </c>
      <c r="P178" s="2" t="str" cm="1">
        <f t="array" aca="1" ref="P178" ca="1">IF(OR(INDIRECT("MRN_"&amp;A178)="N/A",B178=0),"No","Yes")</f>
        <v>No</v>
      </c>
    </row>
    <row r="179" spans="1:16" x14ac:dyDescent="0.2">
      <c r="A179" s="62">
        <v>5</v>
      </c>
      <c r="B179" s="2">
        <f ca="1"/>
        <v>0</v>
      </c>
      <c r="C179" s="2">
        <f ca="1"/>
        <v>0</v>
      </c>
      <c r="D179" s="2">
        <f ca="1"/>
        <v>0</v>
      </c>
      <c r="E179" s="2">
        <f ca="1"/>
        <v>0</v>
      </c>
      <c r="F179" s="2">
        <f ca="1"/>
        <v>0</v>
      </c>
      <c r="G179" s="2">
        <f ca="1"/>
        <v>0</v>
      </c>
      <c r="H179" s="2">
        <f ca="1"/>
        <v>0</v>
      </c>
      <c r="I179" s="2">
        <f ca="1"/>
        <v>0</v>
      </c>
      <c r="J179" s="2">
        <f ca="1"/>
        <v>0</v>
      </c>
      <c r="K179" s="2">
        <f ca="1"/>
        <v>0</v>
      </c>
      <c r="L179" s="2" cm="1">
        <f t="array" aca="1" ref="L179" ca="1">IF(B179=0,0,INDIRECT("MRN_"&amp;A179))</f>
        <v>0</v>
      </c>
      <c r="M179" s="2">
        <f t="shared" ca="1" si="89"/>
        <v>0</v>
      </c>
      <c r="N179" s="2" t="str">
        <f t="shared" ca="1" si="90"/>
        <v>No</v>
      </c>
      <c r="O179" s="2" t="str">
        <f t="shared" ca="1" si="91"/>
        <v>No</v>
      </c>
      <c r="P179" s="2" t="str" cm="1">
        <f t="array" aca="1" ref="P179" ca="1">IF(OR(INDIRECT("MRN_"&amp;A179)="N/A",B179=0),"No","Yes")</f>
        <v>No</v>
      </c>
    </row>
    <row r="180" spans="1:16" x14ac:dyDescent="0.2">
      <c r="A180" s="62">
        <v>5</v>
      </c>
      <c r="B180" s="2">
        <f ca="1"/>
        <v>0</v>
      </c>
      <c r="C180" s="2">
        <f ca="1"/>
        <v>0</v>
      </c>
      <c r="D180" s="2">
        <f ca="1"/>
        <v>0</v>
      </c>
      <c r="E180" s="2">
        <f ca="1"/>
        <v>0</v>
      </c>
      <c r="F180" s="2">
        <f ca="1"/>
        <v>0</v>
      </c>
      <c r="G180" s="2">
        <f ca="1"/>
        <v>0</v>
      </c>
      <c r="H180" s="2">
        <f ca="1"/>
        <v>0</v>
      </c>
      <c r="I180" s="2">
        <f ca="1"/>
        <v>0</v>
      </c>
      <c r="J180" s="2">
        <f ca="1"/>
        <v>0</v>
      </c>
      <c r="K180" s="2">
        <f ca="1"/>
        <v>0</v>
      </c>
      <c r="L180" s="2" cm="1">
        <f t="array" aca="1" ref="L180" ca="1">IF(B180=0,0,INDIRECT("MRN_"&amp;A180))</f>
        <v>0</v>
      </c>
      <c r="M180" s="2">
        <f t="shared" ca="1" si="89"/>
        <v>0</v>
      </c>
      <c r="N180" s="2" t="str">
        <f t="shared" ca="1" si="90"/>
        <v>No</v>
      </c>
      <c r="O180" s="2" t="str">
        <f t="shared" ca="1" si="91"/>
        <v>No</v>
      </c>
      <c r="P180" s="2" t="str" cm="1">
        <f t="array" aca="1" ref="P180" ca="1">IF(OR(INDIRECT("MRN_"&amp;A180)="N/A",B180=0),"No","Yes")</f>
        <v>No</v>
      </c>
    </row>
    <row r="181" spans="1:16" x14ac:dyDescent="0.2">
      <c r="A181" s="62">
        <v>5</v>
      </c>
      <c r="B181" s="2">
        <f ca="1"/>
        <v>0</v>
      </c>
      <c r="C181" s="2">
        <f ca="1"/>
        <v>0</v>
      </c>
      <c r="D181" s="2">
        <f ca="1"/>
        <v>0</v>
      </c>
      <c r="E181" s="2">
        <f ca="1"/>
        <v>0</v>
      </c>
      <c r="F181" s="2">
        <f ca="1"/>
        <v>0</v>
      </c>
      <c r="G181" s="2">
        <f ca="1"/>
        <v>0</v>
      </c>
      <c r="H181" s="2">
        <f ca="1"/>
        <v>0</v>
      </c>
      <c r="I181" s="2">
        <f ca="1"/>
        <v>0</v>
      </c>
      <c r="J181" s="2">
        <f ca="1"/>
        <v>0</v>
      </c>
      <c r="K181" s="2">
        <f ca="1"/>
        <v>0</v>
      </c>
      <c r="L181" s="2" cm="1">
        <f t="array" aca="1" ref="L181" ca="1">IF(B181=0,0,INDIRECT("MRN_"&amp;A181))</f>
        <v>0</v>
      </c>
      <c r="M181" s="2">
        <f t="shared" ca="1" si="89"/>
        <v>0</v>
      </c>
      <c r="N181" s="2" t="str">
        <f t="shared" ca="1" si="90"/>
        <v>No</v>
      </c>
      <c r="O181" s="2" t="str">
        <f t="shared" ca="1" si="91"/>
        <v>No</v>
      </c>
      <c r="P181" s="2" t="str" cm="1">
        <f t="array" aca="1" ref="P181" ca="1">IF(OR(INDIRECT("MRN_"&amp;A181)="N/A",B181=0),"No","Yes")</f>
        <v>No</v>
      </c>
    </row>
    <row r="182" spans="1:16" x14ac:dyDescent="0.2">
      <c r="A182" s="62">
        <v>5</v>
      </c>
      <c r="B182" s="2">
        <f ca="1"/>
        <v>0</v>
      </c>
      <c r="C182" s="2">
        <f ca="1"/>
        <v>0</v>
      </c>
      <c r="D182" s="2">
        <f ca="1"/>
        <v>0</v>
      </c>
      <c r="E182" s="2">
        <f ca="1"/>
        <v>0</v>
      </c>
      <c r="F182" s="2">
        <f ca="1"/>
        <v>0</v>
      </c>
      <c r="G182" s="2">
        <f ca="1"/>
        <v>0</v>
      </c>
      <c r="H182" s="2">
        <f ca="1"/>
        <v>0</v>
      </c>
      <c r="I182" s="2">
        <f ca="1"/>
        <v>0</v>
      </c>
      <c r="J182" s="2">
        <f ca="1"/>
        <v>0</v>
      </c>
      <c r="K182" s="2">
        <f ca="1"/>
        <v>0</v>
      </c>
      <c r="L182" s="2" cm="1">
        <f t="array" aca="1" ref="L182" ca="1">IF(B182=0,0,INDIRECT("MRN_"&amp;A182))</f>
        <v>0</v>
      </c>
      <c r="M182" s="2">
        <f t="shared" ca="1" si="89"/>
        <v>0</v>
      </c>
      <c r="N182" s="2" t="str">
        <f t="shared" ca="1" si="90"/>
        <v>No</v>
      </c>
      <c r="O182" s="2" t="str">
        <f t="shared" ca="1" si="91"/>
        <v>No</v>
      </c>
      <c r="P182" s="2" t="str" cm="1">
        <f t="array" aca="1" ref="P182" ca="1">IF(OR(INDIRECT("MRN_"&amp;A182)="N/A",B182=0),"No","Yes")</f>
        <v>No</v>
      </c>
    </row>
    <row r="183" spans="1:16" x14ac:dyDescent="0.2">
      <c r="A183" s="62">
        <v>5</v>
      </c>
      <c r="B183" s="2">
        <f ca="1"/>
        <v>0</v>
      </c>
      <c r="C183" s="2">
        <f ca="1"/>
        <v>0</v>
      </c>
      <c r="D183" s="2">
        <f ca="1"/>
        <v>0</v>
      </c>
      <c r="E183" s="2">
        <f ca="1"/>
        <v>0</v>
      </c>
      <c r="F183" s="2">
        <f ca="1"/>
        <v>0</v>
      </c>
      <c r="G183" s="2">
        <f ca="1"/>
        <v>0</v>
      </c>
      <c r="H183" s="2">
        <f ca="1"/>
        <v>0</v>
      </c>
      <c r="I183" s="2">
        <f ca="1"/>
        <v>0</v>
      </c>
      <c r="J183" s="2">
        <f ca="1"/>
        <v>0</v>
      </c>
      <c r="K183" s="2">
        <f ca="1"/>
        <v>0</v>
      </c>
      <c r="L183" s="2" cm="1">
        <f t="array" aca="1" ref="L183" ca="1">IF(B183=0,0,INDIRECT("MRN_"&amp;A183))</f>
        <v>0</v>
      </c>
      <c r="M183" s="2">
        <f t="shared" ca="1" si="89"/>
        <v>0</v>
      </c>
      <c r="N183" s="2" t="str">
        <f t="shared" ca="1" si="90"/>
        <v>No</v>
      </c>
      <c r="O183" s="2" t="str">
        <f t="shared" ca="1" si="91"/>
        <v>No</v>
      </c>
      <c r="P183" s="2" t="str" cm="1">
        <f t="array" aca="1" ref="P183" ca="1">IF(OR(INDIRECT("MRN_"&amp;A183)="N/A",B183=0),"No","Yes")</f>
        <v>No</v>
      </c>
    </row>
    <row r="184" spans="1:16" x14ac:dyDescent="0.2">
      <c r="A184" s="62">
        <v>5</v>
      </c>
      <c r="B184" s="2">
        <f ca="1"/>
        <v>0</v>
      </c>
      <c r="C184" s="2">
        <f ca="1"/>
        <v>0</v>
      </c>
      <c r="D184" s="2">
        <f ca="1"/>
        <v>0</v>
      </c>
      <c r="E184" s="2">
        <f ca="1"/>
        <v>0</v>
      </c>
      <c r="F184" s="2">
        <f ca="1"/>
        <v>0</v>
      </c>
      <c r="G184" s="2">
        <f ca="1"/>
        <v>0</v>
      </c>
      <c r="H184" s="2">
        <f ca="1"/>
        <v>0</v>
      </c>
      <c r="I184" s="2">
        <f ca="1"/>
        <v>0</v>
      </c>
      <c r="J184" s="2">
        <f ca="1"/>
        <v>0</v>
      </c>
      <c r="K184" s="2">
        <f ca="1"/>
        <v>0</v>
      </c>
      <c r="L184" s="2" cm="1">
        <f t="array" aca="1" ref="L184" ca="1">IF(B184=0,0,INDIRECT("MRN_"&amp;A184))</f>
        <v>0</v>
      </c>
      <c r="M184" s="2">
        <f t="shared" ca="1" si="89"/>
        <v>0</v>
      </c>
      <c r="N184" s="2" t="str">
        <f t="shared" ca="1" si="90"/>
        <v>No</v>
      </c>
      <c r="O184" s="2" t="str">
        <f t="shared" ca="1" si="91"/>
        <v>No</v>
      </c>
      <c r="P184" s="2" t="str" cm="1">
        <f t="array" aca="1" ref="P184" ca="1">IF(OR(INDIRECT("MRN_"&amp;A184)="N/A",B184=0),"No","Yes")</f>
        <v>No</v>
      </c>
    </row>
    <row r="185" spans="1:16" x14ac:dyDescent="0.2">
      <c r="A185" s="62">
        <v>5</v>
      </c>
      <c r="B185" s="2">
        <f ca="1"/>
        <v>0</v>
      </c>
      <c r="C185" s="2">
        <f ca="1"/>
        <v>0</v>
      </c>
      <c r="D185" s="2">
        <f ca="1"/>
        <v>0</v>
      </c>
      <c r="E185" s="2">
        <f ca="1"/>
        <v>0</v>
      </c>
      <c r="F185" s="2">
        <f ca="1"/>
        <v>0</v>
      </c>
      <c r="G185" s="2">
        <f ca="1"/>
        <v>0</v>
      </c>
      <c r="H185" s="2">
        <f ca="1"/>
        <v>0</v>
      </c>
      <c r="I185" s="2">
        <f ca="1"/>
        <v>0</v>
      </c>
      <c r="J185" s="2">
        <f ca="1"/>
        <v>0</v>
      </c>
      <c r="K185" s="2">
        <f ca="1"/>
        <v>0</v>
      </c>
      <c r="L185" s="2" cm="1">
        <f t="array" aca="1" ref="L185" ca="1">IF(B185=0,0,INDIRECT("MRN_"&amp;A185))</f>
        <v>0</v>
      </c>
      <c r="M185" s="2">
        <f t="shared" ca="1" si="89"/>
        <v>0</v>
      </c>
      <c r="N185" s="2" t="str">
        <f t="shared" ca="1" si="90"/>
        <v>No</v>
      </c>
      <c r="O185" s="2" t="str">
        <f t="shared" ca="1" si="91"/>
        <v>No</v>
      </c>
      <c r="P185" s="2" t="str" cm="1">
        <f t="array" aca="1" ref="P185" ca="1">IF(OR(INDIRECT("MRN_"&amp;A185)="N/A",B185=0),"No","Yes")</f>
        <v>No</v>
      </c>
    </row>
    <row r="186" spans="1:16" x14ac:dyDescent="0.2">
      <c r="A186" s="62">
        <v>6</v>
      </c>
      <c r="B186" s="2" cm="1">
        <f t="array" aca="1" ref="B186:K215" ca="1">INDIRECT("Services_"&amp;A186)</f>
        <v>0</v>
      </c>
      <c r="C186" s="2">
        <f ca="1"/>
        <v>0</v>
      </c>
      <c r="D186" s="2">
        <f ca="1"/>
        <v>0</v>
      </c>
      <c r="E186" s="2">
        <f ca="1"/>
        <v>0</v>
      </c>
      <c r="F186" s="2">
        <f ca="1"/>
        <v>0</v>
      </c>
      <c r="G186" s="2">
        <f ca="1"/>
        <v>0</v>
      </c>
      <c r="H186" s="2">
        <f ca="1"/>
        <v>0</v>
      </c>
      <c r="I186" s="2">
        <f ca="1"/>
        <v>0</v>
      </c>
      <c r="J186" s="2">
        <f ca="1"/>
        <v>0</v>
      </c>
      <c r="K186" s="2">
        <f ca="1"/>
        <v>0</v>
      </c>
      <c r="L186" s="2" cm="1">
        <f t="array" aca="1" ref="L186" ca="1">IF(B186=0,0,INDIRECT("MRN_"&amp;A186))</f>
        <v>0</v>
      </c>
      <c r="M186" s="2">
        <f t="shared" ca="1" si="89"/>
        <v>0</v>
      </c>
      <c r="N186" s="2" t="str">
        <f t="shared" ca="1" si="90"/>
        <v>No</v>
      </c>
      <c r="O186" s="2" t="str">
        <f t="shared" ca="1" si="91"/>
        <v>No</v>
      </c>
      <c r="P186" s="2" t="str" cm="1">
        <f t="array" aca="1" ref="P186" ca="1">IF(OR(INDIRECT("MRN_"&amp;A186)="N/A",B186=0),"No","Yes")</f>
        <v>No</v>
      </c>
    </row>
    <row r="187" spans="1:16" x14ac:dyDescent="0.2">
      <c r="A187" s="62">
        <v>6</v>
      </c>
      <c r="B187" s="2">
        <f ca="1"/>
        <v>0</v>
      </c>
      <c r="C187" s="2">
        <f ca="1"/>
        <v>0</v>
      </c>
      <c r="D187" s="2">
        <f ca="1"/>
        <v>0</v>
      </c>
      <c r="E187" s="2">
        <f ca="1"/>
        <v>0</v>
      </c>
      <c r="F187" s="2">
        <f ca="1"/>
        <v>0</v>
      </c>
      <c r="G187" s="2">
        <f ca="1"/>
        <v>0</v>
      </c>
      <c r="H187" s="2">
        <f ca="1"/>
        <v>0</v>
      </c>
      <c r="I187" s="2">
        <f ca="1"/>
        <v>0</v>
      </c>
      <c r="J187" s="2">
        <f ca="1"/>
        <v>0</v>
      </c>
      <c r="K187" s="2">
        <f ca="1"/>
        <v>0</v>
      </c>
      <c r="L187" s="2" cm="1">
        <f t="array" aca="1" ref="L187" ca="1">IF(B187=0,0,INDIRECT("MRN_"&amp;A187))</f>
        <v>0</v>
      </c>
      <c r="M187" s="2">
        <f t="shared" ca="1" si="89"/>
        <v>0</v>
      </c>
      <c r="N187" s="2" t="str">
        <f t="shared" ca="1" si="90"/>
        <v>No</v>
      </c>
      <c r="O187" s="2" t="str">
        <f t="shared" ca="1" si="91"/>
        <v>No</v>
      </c>
      <c r="P187" s="2" t="str" cm="1">
        <f t="array" aca="1" ref="P187" ca="1">IF(OR(INDIRECT("MRN_"&amp;A187)="N/A",B187=0),"No","Yes")</f>
        <v>No</v>
      </c>
    </row>
    <row r="188" spans="1:16" x14ac:dyDescent="0.2">
      <c r="A188" s="62">
        <v>6</v>
      </c>
      <c r="B188" s="2">
        <f ca="1"/>
        <v>0</v>
      </c>
      <c r="C188" s="2">
        <f ca="1"/>
        <v>0</v>
      </c>
      <c r="D188" s="2">
        <f ca="1"/>
        <v>0</v>
      </c>
      <c r="E188" s="2">
        <f ca="1"/>
        <v>0</v>
      </c>
      <c r="F188" s="2">
        <f ca="1"/>
        <v>0</v>
      </c>
      <c r="G188" s="2">
        <f ca="1"/>
        <v>0</v>
      </c>
      <c r="H188" s="2">
        <f ca="1"/>
        <v>0</v>
      </c>
      <c r="I188" s="2">
        <f ca="1"/>
        <v>0</v>
      </c>
      <c r="J188" s="2">
        <f ca="1"/>
        <v>0</v>
      </c>
      <c r="K188" s="2">
        <f ca="1"/>
        <v>0</v>
      </c>
      <c r="L188" s="2" cm="1">
        <f t="array" aca="1" ref="L188" ca="1">IF(B188=0,0,INDIRECT("MRN_"&amp;A188))</f>
        <v>0</v>
      </c>
      <c r="M188" s="2">
        <f t="shared" ca="1" si="89"/>
        <v>0</v>
      </c>
      <c r="N188" s="2" t="str">
        <f t="shared" ca="1" si="90"/>
        <v>No</v>
      </c>
      <c r="O188" s="2" t="str">
        <f t="shared" ca="1" si="91"/>
        <v>No</v>
      </c>
      <c r="P188" s="2" t="str" cm="1">
        <f t="array" aca="1" ref="P188" ca="1">IF(OR(INDIRECT("MRN_"&amp;A188)="N/A",B188=0),"No","Yes")</f>
        <v>No</v>
      </c>
    </row>
    <row r="189" spans="1:16" x14ac:dyDescent="0.2">
      <c r="A189" s="62">
        <v>6</v>
      </c>
      <c r="B189" s="2">
        <f ca="1"/>
        <v>0</v>
      </c>
      <c r="C189" s="2">
        <f ca="1"/>
        <v>0</v>
      </c>
      <c r="D189" s="2">
        <f ca="1"/>
        <v>0</v>
      </c>
      <c r="E189" s="2">
        <f ca="1"/>
        <v>0</v>
      </c>
      <c r="F189" s="2">
        <f ca="1"/>
        <v>0</v>
      </c>
      <c r="G189" s="2">
        <f ca="1"/>
        <v>0</v>
      </c>
      <c r="H189" s="2">
        <f ca="1"/>
        <v>0</v>
      </c>
      <c r="I189" s="2">
        <f ca="1"/>
        <v>0</v>
      </c>
      <c r="J189" s="2">
        <f ca="1"/>
        <v>0</v>
      </c>
      <c r="K189" s="2">
        <f ca="1"/>
        <v>0</v>
      </c>
      <c r="L189" s="2" cm="1">
        <f t="array" aca="1" ref="L189" ca="1">IF(B189=0,0,INDIRECT("MRN_"&amp;A189))</f>
        <v>0</v>
      </c>
      <c r="M189" s="2">
        <f t="shared" ca="1" si="89"/>
        <v>0</v>
      </c>
      <c r="N189" s="2" t="str">
        <f t="shared" ca="1" si="90"/>
        <v>No</v>
      </c>
      <c r="O189" s="2" t="str">
        <f t="shared" ca="1" si="91"/>
        <v>No</v>
      </c>
      <c r="P189" s="2" t="str" cm="1">
        <f t="array" aca="1" ref="P189" ca="1">IF(OR(INDIRECT("MRN_"&amp;A189)="N/A",B189=0),"No","Yes")</f>
        <v>No</v>
      </c>
    </row>
    <row r="190" spans="1:16" x14ac:dyDescent="0.2">
      <c r="A190" s="62">
        <v>6</v>
      </c>
      <c r="B190" s="2">
        <f ca="1"/>
        <v>0</v>
      </c>
      <c r="C190" s="2">
        <f ca="1"/>
        <v>0</v>
      </c>
      <c r="D190" s="2">
        <f ca="1"/>
        <v>0</v>
      </c>
      <c r="E190" s="2">
        <f ca="1"/>
        <v>0</v>
      </c>
      <c r="F190" s="2">
        <f ca="1"/>
        <v>0</v>
      </c>
      <c r="G190" s="2">
        <f ca="1"/>
        <v>0</v>
      </c>
      <c r="H190" s="2">
        <f ca="1"/>
        <v>0</v>
      </c>
      <c r="I190" s="2">
        <f ca="1"/>
        <v>0</v>
      </c>
      <c r="J190" s="2">
        <f ca="1"/>
        <v>0</v>
      </c>
      <c r="K190" s="2">
        <f ca="1"/>
        <v>0</v>
      </c>
      <c r="L190" s="2" cm="1">
        <f t="array" aca="1" ref="L190" ca="1">IF(B190=0,0,INDIRECT("MRN_"&amp;A190))</f>
        <v>0</v>
      </c>
      <c r="M190" s="2">
        <f t="shared" ca="1" si="89"/>
        <v>0</v>
      </c>
      <c r="N190" s="2" t="str">
        <f t="shared" ca="1" si="90"/>
        <v>No</v>
      </c>
      <c r="O190" s="2" t="str">
        <f t="shared" ca="1" si="91"/>
        <v>No</v>
      </c>
      <c r="P190" s="2" t="str" cm="1">
        <f t="array" aca="1" ref="P190" ca="1">IF(OR(INDIRECT("MRN_"&amp;A190)="N/A",B190=0),"No","Yes")</f>
        <v>No</v>
      </c>
    </row>
    <row r="191" spans="1:16" x14ac:dyDescent="0.2">
      <c r="A191" s="62">
        <v>6</v>
      </c>
      <c r="B191" s="2">
        <f ca="1"/>
        <v>0</v>
      </c>
      <c r="C191" s="2">
        <f ca="1"/>
        <v>0</v>
      </c>
      <c r="D191" s="2">
        <f ca="1"/>
        <v>0</v>
      </c>
      <c r="E191" s="2">
        <f ca="1"/>
        <v>0</v>
      </c>
      <c r="F191" s="2">
        <f ca="1"/>
        <v>0</v>
      </c>
      <c r="G191" s="2">
        <f ca="1"/>
        <v>0</v>
      </c>
      <c r="H191" s="2">
        <f ca="1"/>
        <v>0</v>
      </c>
      <c r="I191" s="2">
        <f ca="1"/>
        <v>0</v>
      </c>
      <c r="J191" s="2">
        <f ca="1"/>
        <v>0</v>
      </c>
      <c r="K191" s="2">
        <f ca="1"/>
        <v>0</v>
      </c>
      <c r="L191" s="2" cm="1">
        <f t="array" aca="1" ref="L191" ca="1">IF(B191=0,0,INDIRECT("MRN_"&amp;A191))</f>
        <v>0</v>
      </c>
      <c r="M191" s="2">
        <f t="shared" ca="1" si="89"/>
        <v>0</v>
      </c>
      <c r="N191" s="2" t="str">
        <f t="shared" ca="1" si="90"/>
        <v>No</v>
      </c>
      <c r="O191" s="2" t="str">
        <f t="shared" ca="1" si="91"/>
        <v>No</v>
      </c>
      <c r="P191" s="2" t="str" cm="1">
        <f t="array" aca="1" ref="P191" ca="1">IF(OR(INDIRECT("MRN_"&amp;A191)="N/A",B191=0),"No","Yes")</f>
        <v>No</v>
      </c>
    </row>
    <row r="192" spans="1:16" x14ac:dyDescent="0.2">
      <c r="A192" s="62">
        <v>6</v>
      </c>
      <c r="B192" s="2">
        <f ca="1"/>
        <v>0</v>
      </c>
      <c r="C192" s="2">
        <f ca="1"/>
        <v>0</v>
      </c>
      <c r="D192" s="2">
        <f ca="1"/>
        <v>0</v>
      </c>
      <c r="E192" s="2">
        <f ca="1"/>
        <v>0</v>
      </c>
      <c r="F192" s="2">
        <f ca="1"/>
        <v>0</v>
      </c>
      <c r="G192" s="2">
        <f ca="1"/>
        <v>0</v>
      </c>
      <c r="H192" s="2">
        <f ca="1"/>
        <v>0</v>
      </c>
      <c r="I192" s="2">
        <f ca="1"/>
        <v>0</v>
      </c>
      <c r="J192" s="2">
        <f ca="1"/>
        <v>0</v>
      </c>
      <c r="K192" s="2">
        <f ca="1"/>
        <v>0</v>
      </c>
      <c r="L192" s="2" cm="1">
        <f t="array" aca="1" ref="L192" ca="1">IF(B192=0,0,INDIRECT("MRN_"&amp;A192))</f>
        <v>0</v>
      </c>
      <c r="M192" s="2">
        <f t="shared" ca="1" si="89"/>
        <v>0</v>
      </c>
      <c r="N192" s="2" t="str">
        <f t="shared" ca="1" si="90"/>
        <v>No</v>
      </c>
      <c r="O192" s="2" t="str">
        <f t="shared" ca="1" si="91"/>
        <v>No</v>
      </c>
      <c r="P192" s="2" t="str" cm="1">
        <f t="array" aca="1" ref="P192" ca="1">IF(OR(INDIRECT("MRN_"&amp;A192)="N/A",B192=0),"No","Yes")</f>
        <v>No</v>
      </c>
    </row>
    <row r="193" spans="1:16" x14ac:dyDescent="0.2">
      <c r="A193" s="62">
        <v>6</v>
      </c>
      <c r="B193" s="2">
        <f ca="1"/>
        <v>0</v>
      </c>
      <c r="C193" s="2">
        <f ca="1"/>
        <v>0</v>
      </c>
      <c r="D193" s="2">
        <f ca="1"/>
        <v>0</v>
      </c>
      <c r="E193" s="2">
        <f ca="1"/>
        <v>0</v>
      </c>
      <c r="F193" s="2">
        <f ca="1"/>
        <v>0</v>
      </c>
      <c r="G193" s="2">
        <f ca="1"/>
        <v>0</v>
      </c>
      <c r="H193" s="2">
        <f ca="1"/>
        <v>0</v>
      </c>
      <c r="I193" s="2">
        <f ca="1"/>
        <v>0</v>
      </c>
      <c r="J193" s="2">
        <f ca="1"/>
        <v>0</v>
      </c>
      <c r="K193" s="2">
        <f ca="1"/>
        <v>0</v>
      </c>
      <c r="L193" s="2" cm="1">
        <f t="array" aca="1" ref="L193" ca="1">IF(B193=0,0,INDIRECT("MRN_"&amp;A193))</f>
        <v>0</v>
      </c>
      <c r="M193" s="2">
        <f t="shared" ca="1" si="89"/>
        <v>0</v>
      </c>
      <c r="N193" s="2" t="str">
        <f t="shared" ca="1" si="90"/>
        <v>No</v>
      </c>
      <c r="O193" s="2" t="str">
        <f t="shared" ca="1" si="91"/>
        <v>No</v>
      </c>
      <c r="P193" s="2" t="str" cm="1">
        <f t="array" aca="1" ref="P193" ca="1">IF(OR(INDIRECT("MRN_"&amp;A193)="N/A",B193=0),"No","Yes")</f>
        <v>No</v>
      </c>
    </row>
    <row r="194" spans="1:16" x14ac:dyDescent="0.2">
      <c r="A194" s="62">
        <v>6</v>
      </c>
      <c r="B194" s="2">
        <f ca="1"/>
        <v>0</v>
      </c>
      <c r="C194" s="2">
        <f ca="1"/>
        <v>0</v>
      </c>
      <c r="D194" s="2">
        <f ca="1"/>
        <v>0</v>
      </c>
      <c r="E194" s="2">
        <f ca="1"/>
        <v>0</v>
      </c>
      <c r="F194" s="2">
        <f ca="1"/>
        <v>0</v>
      </c>
      <c r="G194" s="2">
        <f ca="1"/>
        <v>0</v>
      </c>
      <c r="H194" s="2">
        <f ca="1"/>
        <v>0</v>
      </c>
      <c r="I194" s="2">
        <f ca="1"/>
        <v>0</v>
      </c>
      <c r="J194" s="2">
        <f ca="1"/>
        <v>0</v>
      </c>
      <c r="K194" s="2">
        <f ca="1"/>
        <v>0</v>
      </c>
      <c r="L194" s="2" cm="1">
        <f t="array" aca="1" ref="L194" ca="1">IF(B194=0,0,INDIRECT("MRN_"&amp;A194))</f>
        <v>0</v>
      </c>
      <c r="M194" s="2">
        <f t="shared" ca="1" si="89"/>
        <v>0</v>
      </c>
      <c r="N194" s="2" t="str">
        <f t="shared" ca="1" si="90"/>
        <v>No</v>
      </c>
      <c r="O194" s="2" t="str">
        <f t="shared" ca="1" si="91"/>
        <v>No</v>
      </c>
      <c r="P194" s="2" t="str" cm="1">
        <f t="array" aca="1" ref="P194" ca="1">IF(OR(INDIRECT("MRN_"&amp;A194)="N/A",B194=0),"No","Yes")</f>
        <v>No</v>
      </c>
    </row>
    <row r="195" spans="1:16" x14ac:dyDescent="0.2">
      <c r="A195" s="62">
        <v>6</v>
      </c>
      <c r="B195" s="2">
        <f ca="1"/>
        <v>0</v>
      </c>
      <c r="C195" s="2">
        <f ca="1"/>
        <v>0</v>
      </c>
      <c r="D195" s="2">
        <f ca="1"/>
        <v>0</v>
      </c>
      <c r="E195" s="2">
        <f ca="1"/>
        <v>0</v>
      </c>
      <c r="F195" s="2">
        <f ca="1"/>
        <v>0</v>
      </c>
      <c r="G195" s="2">
        <f ca="1"/>
        <v>0</v>
      </c>
      <c r="H195" s="2">
        <f ca="1"/>
        <v>0</v>
      </c>
      <c r="I195" s="2">
        <f ca="1"/>
        <v>0</v>
      </c>
      <c r="J195" s="2">
        <f ca="1"/>
        <v>0</v>
      </c>
      <c r="K195" s="2">
        <f ca="1"/>
        <v>0</v>
      </c>
      <c r="L195" s="2" cm="1">
        <f t="array" aca="1" ref="L195" ca="1">IF(B195=0,0,INDIRECT("MRN_"&amp;A195))</f>
        <v>0</v>
      </c>
      <c r="M195" s="2">
        <f t="shared" ca="1" si="89"/>
        <v>0</v>
      </c>
      <c r="N195" s="2" t="str">
        <f t="shared" ca="1" si="90"/>
        <v>No</v>
      </c>
      <c r="O195" s="2" t="str">
        <f t="shared" ca="1" si="91"/>
        <v>No</v>
      </c>
      <c r="P195" s="2" t="str" cm="1">
        <f t="array" aca="1" ref="P195" ca="1">IF(OR(INDIRECT("MRN_"&amp;A195)="N/A",B195=0),"No","Yes")</f>
        <v>No</v>
      </c>
    </row>
    <row r="196" spans="1:16" x14ac:dyDescent="0.2">
      <c r="A196" s="62">
        <v>6</v>
      </c>
      <c r="B196" s="2">
        <f ca="1"/>
        <v>0</v>
      </c>
      <c r="C196" s="2">
        <f ca="1"/>
        <v>0</v>
      </c>
      <c r="D196" s="2">
        <f ca="1"/>
        <v>0</v>
      </c>
      <c r="E196" s="2">
        <f ca="1"/>
        <v>0</v>
      </c>
      <c r="F196" s="2">
        <f ca="1"/>
        <v>0</v>
      </c>
      <c r="G196" s="2">
        <f ca="1"/>
        <v>0</v>
      </c>
      <c r="H196" s="2">
        <f ca="1"/>
        <v>0</v>
      </c>
      <c r="I196" s="2">
        <f ca="1"/>
        <v>0</v>
      </c>
      <c r="J196" s="2">
        <f ca="1"/>
        <v>0</v>
      </c>
      <c r="K196" s="2">
        <f ca="1"/>
        <v>0</v>
      </c>
      <c r="L196" s="2" cm="1">
        <f t="array" aca="1" ref="L196" ca="1">IF(B196=0,0,INDIRECT("MRN_"&amp;A196))</f>
        <v>0</v>
      </c>
      <c r="M196" s="2">
        <f t="shared" ca="1" si="89"/>
        <v>0</v>
      </c>
      <c r="N196" s="2" t="str">
        <f t="shared" ca="1" si="90"/>
        <v>No</v>
      </c>
      <c r="O196" s="2" t="str">
        <f t="shared" ca="1" si="91"/>
        <v>No</v>
      </c>
      <c r="P196" s="2" t="str" cm="1">
        <f t="array" aca="1" ref="P196" ca="1">IF(OR(INDIRECT("MRN_"&amp;A196)="N/A",B196=0),"No","Yes")</f>
        <v>No</v>
      </c>
    </row>
    <row r="197" spans="1:16" x14ac:dyDescent="0.2">
      <c r="A197" s="62">
        <v>6</v>
      </c>
      <c r="B197" s="2">
        <f ca="1"/>
        <v>0</v>
      </c>
      <c r="C197" s="2">
        <f ca="1"/>
        <v>0</v>
      </c>
      <c r="D197" s="2">
        <f ca="1"/>
        <v>0</v>
      </c>
      <c r="E197" s="2">
        <f ca="1"/>
        <v>0</v>
      </c>
      <c r="F197" s="2">
        <f ca="1"/>
        <v>0</v>
      </c>
      <c r="G197" s="2">
        <f ca="1"/>
        <v>0</v>
      </c>
      <c r="H197" s="2">
        <f ca="1"/>
        <v>0</v>
      </c>
      <c r="I197" s="2">
        <f ca="1"/>
        <v>0</v>
      </c>
      <c r="J197" s="2">
        <f ca="1"/>
        <v>0</v>
      </c>
      <c r="K197" s="2">
        <f ca="1"/>
        <v>0</v>
      </c>
      <c r="L197" s="2" cm="1">
        <f t="array" aca="1" ref="L197" ca="1">IF(B197=0,0,INDIRECT("MRN_"&amp;A197))</f>
        <v>0</v>
      </c>
      <c r="M197" s="2">
        <f t="shared" ca="1" si="89"/>
        <v>0</v>
      </c>
      <c r="N197" s="2" t="str">
        <f t="shared" ca="1" si="90"/>
        <v>No</v>
      </c>
      <c r="O197" s="2" t="str">
        <f t="shared" ca="1" si="91"/>
        <v>No</v>
      </c>
      <c r="P197" s="2" t="str" cm="1">
        <f t="array" aca="1" ref="P197" ca="1">IF(OR(INDIRECT("MRN_"&amp;A197)="N/A",B197=0),"No","Yes")</f>
        <v>No</v>
      </c>
    </row>
    <row r="198" spans="1:16" x14ac:dyDescent="0.2">
      <c r="A198" s="62">
        <v>6</v>
      </c>
      <c r="B198" s="2">
        <f ca="1"/>
        <v>0</v>
      </c>
      <c r="C198" s="2">
        <f ca="1"/>
        <v>0</v>
      </c>
      <c r="D198" s="2">
        <f ca="1"/>
        <v>0</v>
      </c>
      <c r="E198" s="2">
        <f ca="1"/>
        <v>0</v>
      </c>
      <c r="F198" s="2">
        <f ca="1"/>
        <v>0</v>
      </c>
      <c r="G198" s="2">
        <f ca="1"/>
        <v>0</v>
      </c>
      <c r="H198" s="2">
        <f ca="1"/>
        <v>0</v>
      </c>
      <c r="I198" s="2">
        <f ca="1"/>
        <v>0</v>
      </c>
      <c r="J198" s="2">
        <f ca="1"/>
        <v>0</v>
      </c>
      <c r="K198" s="2">
        <f ca="1"/>
        <v>0</v>
      </c>
      <c r="L198" s="2" cm="1">
        <f t="array" aca="1" ref="L198" ca="1">IF(B198=0,0,INDIRECT("MRN_"&amp;A198))</f>
        <v>0</v>
      </c>
      <c r="M198" s="2">
        <f t="shared" ca="1" si="89"/>
        <v>0</v>
      </c>
      <c r="N198" s="2" t="str">
        <f t="shared" ca="1" si="90"/>
        <v>No</v>
      </c>
      <c r="O198" s="2" t="str">
        <f t="shared" ca="1" si="91"/>
        <v>No</v>
      </c>
      <c r="P198" s="2" t="str" cm="1">
        <f t="array" aca="1" ref="P198" ca="1">IF(OR(INDIRECT("MRN_"&amp;A198)="N/A",B198=0),"No","Yes")</f>
        <v>No</v>
      </c>
    </row>
    <row r="199" spans="1:16" x14ac:dyDescent="0.2">
      <c r="A199" s="62">
        <v>6</v>
      </c>
      <c r="B199" s="2">
        <f ca="1"/>
        <v>0</v>
      </c>
      <c r="C199" s="2">
        <f ca="1"/>
        <v>0</v>
      </c>
      <c r="D199" s="2">
        <f ca="1"/>
        <v>0</v>
      </c>
      <c r="E199" s="2">
        <f ca="1"/>
        <v>0</v>
      </c>
      <c r="F199" s="2">
        <f ca="1"/>
        <v>0</v>
      </c>
      <c r="G199" s="2">
        <f ca="1"/>
        <v>0</v>
      </c>
      <c r="H199" s="2">
        <f ca="1"/>
        <v>0</v>
      </c>
      <c r="I199" s="2">
        <f ca="1"/>
        <v>0</v>
      </c>
      <c r="J199" s="2">
        <f ca="1"/>
        <v>0</v>
      </c>
      <c r="K199" s="2">
        <f ca="1"/>
        <v>0</v>
      </c>
      <c r="L199" s="2" cm="1">
        <f t="array" aca="1" ref="L199" ca="1">IF(B199=0,0,INDIRECT("MRN_"&amp;A199))</f>
        <v>0</v>
      </c>
      <c r="M199" s="2">
        <f t="shared" ca="1" si="89"/>
        <v>0</v>
      </c>
      <c r="N199" s="2" t="str">
        <f t="shared" ca="1" si="90"/>
        <v>No</v>
      </c>
      <c r="O199" s="2" t="str">
        <f t="shared" ca="1" si="91"/>
        <v>No</v>
      </c>
      <c r="P199" s="2" t="str" cm="1">
        <f t="array" aca="1" ref="P199" ca="1">IF(OR(INDIRECT("MRN_"&amp;A199)="N/A",B199=0),"No","Yes")</f>
        <v>No</v>
      </c>
    </row>
    <row r="200" spans="1:16" x14ac:dyDescent="0.2">
      <c r="A200" s="62">
        <v>6</v>
      </c>
      <c r="B200" s="2">
        <f ca="1"/>
        <v>0</v>
      </c>
      <c r="C200" s="2">
        <f ca="1"/>
        <v>0</v>
      </c>
      <c r="D200" s="2">
        <f ca="1"/>
        <v>0</v>
      </c>
      <c r="E200" s="2">
        <f ca="1"/>
        <v>0</v>
      </c>
      <c r="F200" s="2">
        <f ca="1"/>
        <v>0</v>
      </c>
      <c r="G200" s="2">
        <f ca="1"/>
        <v>0</v>
      </c>
      <c r="H200" s="2">
        <f ca="1"/>
        <v>0</v>
      </c>
      <c r="I200" s="2">
        <f ca="1"/>
        <v>0</v>
      </c>
      <c r="J200" s="2">
        <f ca="1"/>
        <v>0</v>
      </c>
      <c r="K200" s="2">
        <f ca="1"/>
        <v>0</v>
      </c>
      <c r="L200" s="2" cm="1">
        <f t="array" aca="1" ref="L200" ca="1">IF(B200=0,0,INDIRECT("MRN_"&amp;A200))</f>
        <v>0</v>
      </c>
      <c r="M200" s="2">
        <f t="shared" ca="1" si="89"/>
        <v>0</v>
      </c>
      <c r="N200" s="2" t="str">
        <f t="shared" ca="1" si="90"/>
        <v>No</v>
      </c>
      <c r="O200" s="2" t="str">
        <f t="shared" ca="1" si="91"/>
        <v>No</v>
      </c>
      <c r="P200" s="2" t="str" cm="1">
        <f t="array" aca="1" ref="P200" ca="1">IF(OR(INDIRECT("MRN_"&amp;A200)="N/A",B200=0),"No","Yes")</f>
        <v>No</v>
      </c>
    </row>
    <row r="201" spans="1:16" x14ac:dyDescent="0.2">
      <c r="A201" s="62">
        <v>6</v>
      </c>
      <c r="B201" s="2">
        <f ca="1"/>
        <v>0</v>
      </c>
      <c r="C201" s="2">
        <f ca="1"/>
        <v>0</v>
      </c>
      <c r="D201" s="2">
        <f ca="1"/>
        <v>0</v>
      </c>
      <c r="E201" s="2">
        <f ca="1"/>
        <v>0</v>
      </c>
      <c r="F201" s="2">
        <f ca="1"/>
        <v>0</v>
      </c>
      <c r="G201" s="2">
        <f ca="1"/>
        <v>0</v>
      </c>
      <c r="H201" s="2">
        <f ca="1"/>
        <v>0</v>
      </c>
      <c r="I201" s="2">
        <f ca="1"/>
        <v>0</v>
      </c>
      <c r="J201" s="2">
        <f ca="1"/>
        <v>0</v>
      </c>
      <c r="K201" s="2">
        <f ca="1"/>
        <v>0</v>
      </c>
      <c r="L201" s="2" cm="1">
        <f t="array" aca="1" ref="L201" ca="1">IF(B201=0,0,INDIRECT("MRN_"&amp;A201))</f>
        <v>0</v>
      </c>
      <c r="M201" s="2">
        <f t="shared" ca="1" si="89"/>
        <v>0</v>
      </c>
      <c r="N201" s="2" t="str">
        <f t="shared" ca="1" si="90"/>
        <v>No</v>
      </c>
      <c r="O201" s="2" t="str">
        <f t="shared" ca="1" si="91"/>
        <v>No</v>
      </c>
      <c r="P201" s="2" t="str" cm="1">
        <f t="array" aca="1" ref="P201" ca="1">IF(OR(INDIRECT("MRN_"&amp;A201)="N/A",B201=0),"No","Yes")</f>
        <v>No</v>
      </c>
    </row>
    <row r="202" spans="1:16" x14ac:dyDescent="0.2">
      <c r="A202" s="62">
        <v>6</v>
      </c>
      <c r="B202" s="2">
        <f ca="1"/>
        <v>0</v>
      </c>
      <c r="C202" s="2">
        <f ca="1"/>
        <v>0</v>
      </c>
      <c r="D202" s="2">
        <f ca="1"/>
        <v>0</v>
      </c>
      <c r="E202" s="2">
        <f ca="1"/>
        <v>0</v>
      </c>
      <c r="F202" s="2">
        <f ca="1"/>
        <v>0</v>
      </c>
      <c r="G202" s="2">
        <f ca="1"/>
        <v>0</v>
      </c>
      <c r="H202" s="2">
        <f ca="1"/>
        <v>0</v>
      </c>
      <c r="I202" s="2">
        <f ca="1"/>
        <v>0</v>
      </c>
      <c r="J202" s="2">
        <f ca="1"/>
        <v>0</v>
      </c>
      <c r="K202" s="2">
        <f ca="1"/>
        <v>0</v>
      </c>
      <c r="L202" s="2" cm="1">
        <f t="array" aca="1" ref="L202" ca="1">IF(B202=0,0,INDIRECT("MRN_"&amp;A202))</f>
        <v>0</v>
      </c>
      <c r="M202" s="2">
        <f t="shared" ca="1" si="89"/>
        <v>0</v>
      </c>
      <c r="N202" s="2" t="str">
        <f t="shared" ca="1" si="90"/>
        <v>No</v>
      </c>
      <c r="O202" s="2" t="str">
        <f t="shared" ca="1" si="91"/>
        <v>No</v>
      </c>
      <c r="P202" s="2" t="str" cm="1">
        <f t="array" aca="1" ref="P202" ca="1">IF(OR(INDIRECT("MRN_"&amp;A202)="N/A",B202=0),"No","Yes")</f>
        <v>No</v>
      </c>
    </row>
    <row r="203" spans="1:16" x14ac:dyDescent="0.2">
      <c r="A203" s="62">
        <v>6</v>
      </c>
      <c r="B203" s="2">
        <f ca="1"/>
        <v>0</v>
      </c>
      <c r="C203" s="2">
        <f ca="1"/>
        <v>0</v>
      </c>
      <c r="D203" s="2">
        <f ca="1"/>
        <v>0</v>
      </c>
      <c r="E203" s="2">
        <f ca="1"/>
        <v>0</v>
      </c>
      <c r="F203" s="2">
        <f ca="1"/>
        <v>0</v>
      </c>
      <c r="G203" s="2">
        <f ca="1"/>
        <v>0</v>
      </c>
      <c r="H203" s="2">
        <f ca="1"/>
        <v>0</v>
      </c>
      <c r="I203" s="2">
        <f ca="1"/>
        <v>0</v>
      </c>
      <c r="J203" s="2">
        <f ca="1"/>
        <v>0</v>
      </c>
      <c r="K203" s="2">
        <f ca="1"/>
        <v>0</v>
      </c>
      <c r="L203" s="2" cm="1">
        <f t="array" aca="1" ref="L203" ca="1">IF(B203=0,0,INDIRECT("MRN_"&amp;A203))</f>
        <v>0</v>
      </c>
      <c r="M203" s="2">
        <f t="shared" ca="1" si="89"/>
        <v>0</v>
      </c>
      <c r="N203" s="2" t="str">
        <f t="shared" ca="1" si="90"/>
        <v>No</v>
      </c>
      <c r="O203" s="2" t="str">
        <f t="shared" ca="1" si="91"/>
        <v>No</v>
      </c>
      <c r="P203" s="2" t="str" cm="1">
        <f t="array" aca="1" ref="P203" ca="1">IF(OR(INDIRECT("MRN_"&amp;A203)="N/A",B203=0),"No","Yes")</f>
        <v>No</v>
      </c>
    </row>
    <row r="204" spans="1:16" x14ac:dyDescent="0.2">
      <c r="A204" s="62">
        <v>6</v>
      </c>
      <c r="B204" s="2">
        <f ca="1"/>
        <v>0</v>
      </c>
      <c r="C204" s="2">
        <f ca="1"/>
        <v>0</v>
      </c>
      <c r="D204" s="2">
        <f ca="1"/>
        <v>0</v>
      </c>
      <c r="E204" s="2">
        <f ca="1"/>
        <v>0</v>
      </c>
      <c r="F204" s="2">
        <f ca="1"/>
        <v>0</v>
      </c>
      <c r="G204" s="2">
        <f ca="1"/>
        <v>0</v>
      </c>
      <c r="H204" s="2">
        <f ca="1"/>
        <v>0</v>
      </c>
      <c r="I204" s="2">
        <f ca="1"/>
        <v>0</v>
      </c>
      <c r="J204" s="2">
        <f ca="1"/>
        <v>0</v>
      </c>
      <c r="K204" s="2">
        <f ca="1"/>
        <v>0</v>
      </c>
      <c r="L204" s="2" cm="1">
        <f t="array" aca="1" ref="L204" ca="1">IF(B204=0,0,INDIRECT("MRN_"&amp;A204))</f>
        <v>0</v>
      </c>
      <c r="M204" s="2">
        <f t="shared" ca="1" si="89"/>
        <v>0</v>
      </c>
      <c r="N204" s="2" t="str">
        <f t="shared" ca="1" si="90"/>
        <v>No</v>
      </c>
      <c r="O204" s="2" t="str">
        <f t="shared" ca="1" si="91"/>
        <v>No</v>
      </c>
      <c r="P204" s="2" t="str" cm="1">
        <f t="array" aca="1" ref="P204" ca="1">IF(OR(INDIRECT("MRN_"&amp;A204)="N/A",B204=0),"No","Yes")</f>
        <v>No</v>
      </c>
    </row>
    <row r="205" spans="1:16" x14ac:dyDescent="0.2">
      <c r="A205" s="62">
        <v>6</v>
      </c>
      <c r="B205" s="2">
        <f ca="1"/>
        <v>0</v>
      </c>
      <c r="C205" s="2">
        <f ca="1"/>
        <v>0</v>
      </c>
      <c r="D205" s="2">
        <f ca="1"/>
        <v>0</v>
      </c>
      <c r="E205" s="2">
        <f ca="1"/>
        <v>0</v>
      </c>
      <c r="F205" s="2">
        <f ca="1"/>
        <v>0</v>
      </c>
      <c r="G205" s="2">
        <f ca="1"/>
        <v>0</v>
      </c>
      <c r="H205" s="2">
        <f ca="1"/>
        <v>0</v>
      </c>
      <c r="I205" s="2">
        <f ca="1"/>
        <v>0</v>
      </c>
      <c r="J205" s="2">
        <f ca="1"/>
        <v>0</v>
      </c>
      <c r="K205" s="2">
        <f ca="1"/>
        <v>0</v>
      </c>
      <c r="L205" s="2" cm="1">
        <f t="array" aca="1" ref="L205" ca="1">IF(B205=0,0,INDIRECT("MRN_"&amp;A205))</f>
        <v>0</v>
      </c>
      <c r="M205" s="2">
        <f t="shared" ca="1" si="89"/>
        <v>0</v>
      </c>
      <c r="N205" s="2" t="str">
        <f t="shared" ca="1" si="90"/>
        <v>No</v>
      </c>
      <c r="O205" s="2" t="str">
        <f t="shared" ca="1" si="91"/>
        <v>No</v>
      </c>
      <c r="P205" s="2" t="str" cm="1">
        <f t="array" aca="1" ref="P205" ca="1">IF(OR(INDIRECT("MRN_"&amp;A205)="N/A",B205=0),"No","Yes")</f>
        <v>No</v>
      </c>
    </row>
    <row r="206" spans="1:16" x14ac:dyDescent="0.2">
      <c r="A206" s="62">
        <v>6</v>
      </c>
      <c r="B206" s="2">
        <f ca="1"/>
        <v>0</v>
      </c>
      <c r="C206" s="2">
        <f ca="1"/>
        <v>0</v>
      </c>
      <c r="D206" s="2">
        <f ca="1"/>
        <v>0</v>
      </c>
      <c r="E206" s="2">
        <f ca="1"/>
        <v>0</v>
      </c>
      <c r="F206" s="2">
        <f ca="1"/>
        <v>0</v>
      </c>
      <c r="G206" s="2">
        <f ca="1"/>
        <v>0</v>
      </c>
      <c r="H206" s="2">
        <f ca="1"/>
        <v>0</v>
      </c>
      <c r="I206" s="2">
        <f ca="1"/>
        <v>0</v>
      </c>
      <c r="J206" s="2">
        <f ca="1"/>
        <v>0</v>
      </c>
      <c r="K206" s="2">
        <f ca="1"/>
        <v>0</v>
      </c>
      <c r="L206" s="2" cm="1">
        <f t="array" aca="1" ref="L206" ca="1">IF(B206=0,0,INDIRECT("MRN_"&amp;A206))</f>
        <v>0</v>
      </c>
      <c r="M206" s="2">
        <f t="shared" ca="1" si="89"/>
        <v>0</v>
      </c>
      <c r="N206" s="2" t="str">
        <f t="shared" ca="1" si="90"/>
        <v>No</v>
      </c>
      <c r="O206" s="2" t="str">
        <f t="shared" ca="1" si="91"/>
        <v>No</v>
      </c>
      <c r="P206" s="2" t="str" cm="1">
        <f t="array" aca="1" ref="P206" ca="1">IF(OR(INDIRECT("MRN_"&amp;A206)="N/A",B206=0),"No","Yes")</f>
        <v>No</v>
      </c>
    </row>
    <row r="207" spans="1:16" x14ac:dyDescent="0.2">
      <c r="A207" s="62">
        <v>6</v>
      </c>
      <c r="B207" s="2">
        <f ca="1"/>
        <v>0</v>
      </c>
      <c r="C207" s="2">
        <f ca="1"/>
        <v>0</v>
      </c>
      <c r="D207" s="2">
        <f ca="1"/>
        <v>0</v>
      </c>
      <c r="E207" s="2">
        <f ca="1"/>
        <v>0</v>
      </c>
      <c r="F207" s="2">
        <f ca="1"/>
        <v>0</v>
      </c>
      <c r="G207" s="2">
        <f ca="1"/>
        <v>0</v>
      </c>
      <c r="H207" s="2">
        <f ca="1"/>
        <v>0</v>
      </c>
      <c r="I207" s="2">
        <f ca="1"/>
        <v>0</v>
      </c>
      <c r="J207" s="2">
        <f ca="1"/>
        <v>0</v>
      </c>
      <c r="K207" s="2">
        <f ca="1"/>
        <v>0</v>
      </c>
      <c r="L207" s="2" cm="1">
        <f t="array" aca="1" ref="L207" ca="1">IF(B207=0,0,INDIRECT("MRN_"&amp;A207))</f>
        <v>0</v>
      </c>
      <c r="M207" s="2">
        <f t="shared" ca="1" si="89"/>
        <v>0</v>
      </c>
      <c r="N207" s="2" t="str">
        <f t="shared" ca="1" si="90"/>
        <v>No</v>
      </c>
      <c r="O207" s="2" t="str">
        <f t="shared" ca="1" si="91"/>
        <v>No</v>
      </c>
      <c r="P207" s="2" t="str" cm="1">
        <f t="array" aca="1" ref="P207" ca="1">IF(OR(INDIRECT("MRN_"&amp;A207)="N/A",B207=0),"No","Yes")</f>
        <v>No</v>
      </c>
    </row>
    <row r="208" spans="1:16" x14ac:dyDescent="0.2">
      <c r="A208" s="62">
        <v>6</v>
      </c>
      <c r="B208" s="2">
        <f ca="1"/>
        <v>0</v>
      </c>
      <c r="C208" s="2">
        <f ca="1"/>
        <v>0</v>
      </c>
      <c r="D208" s="2">
        <f ca="1"/>
        <v>0</v>
      </c>
      <c r="E208" s="2">
        <f ca="1"/>
        <v>0</v>
      </c>
      <c r="F208" s="2">
        <f ca="1"/>
        <v>0</v>
      </c>
      <c r="G208" s="2">
        <f ca="1"/>
        <v>0</v>
      </c>
      <c r="H208" s="2">
        <f ca="1"/>
        <v>0</v>
      </c>
      <c r="I208" s="2">
        <f ca="1"/>
        <v>0</v>
      </c>
      <c r="J208" s="2">
        <f ca="1"/>
        <v>0</v>
      </c>
      <c r="K208" s="2">
        <f ca="1"/>
        <v>0</v>
      </c>
      <c r="L208" s="2" cm="1">
        <f t="array" aca="1" ref="L208" ca="1">IF(B208=0,0,INDIRECT("MRN_"&amp;A208))</f>
        <v>0</v>
      </c>
      <c r="M208" s="2">
        <f t="shared" ca="1" si="89"/>
        <v>0</v>
      </c>
      <c r="N208" s="2" t="str">
        <f t="shared" ca="1" si="90"/>
        <v>No</v>
      </c>
      <c r="O208" s="2" t="str">
        <f t="shared" ca="1" si="91"/>
        <v>No</v>
      </c>
      <c r="P208" s="2" t="str" cm="1">
        <f t="array" aca="1" ref="P208" ca="1">IF(OR(INDIRECT("MRN_"&amp;A208)="N/A",B208=0),"No","Yes")</f>
        <v>No</v>
      </c>
    </row>
    <row r="209" spans="1:16" x14ac:dyDescent="0.2">
      <c r="A209" s="62">
        <v>6</v>
      </c>
      <c r="B209" s="2">
        <f ca="1"/>
        <v>0</v>
      </c>
      <c r="C209" s="2">
        <f ca="1"/>
        <v>0</v>
      </c>
      <c r="D209" s="2">
        <f ca="1"/>
        <v>0</v>
      </c>
      <c r="E209" s="2">
        <f ca="1"/>
        <v>0</v>
      </c>
      <c r="F209" s="2">
        <f ca="1"/>
        <v>0</v>
      </c>
      <c r="G209" s="2">
        <f ca="1"/>
        <v>0</v>
      </c>
      <c r="H209" s="2">
        <f ca="1"/>
        <v>0</v>
      </c>
      <c r="I209" s="2">
        <f ca="1"/>
        <v>0</v>
      </c>
      <c r="J209" s="2">
        <f ca="1"/>
        <v>0</v>
      </c>
      <c r="K209" s="2">
        <f ca="1"/>
        <v>0</v>
      </c>
      <c r="L209" s="2" cm="1">
        <f t="array" aca="1" ref="L209" ca="1">IF(B209=0,0,INDIRECT("MRN_"&amp;A209))</f>
        <v>0</v>
      </c>
      <c r="M209" s="2">
        <f t="shared" ca="1" si="89"/>
        <v>0</v>
      </c>
      <c r="N209" s="2" t="str">
        <f t="shared" ca="1" si="90"/>
        <v>No</v>
      </c>
      <c r="O209" s="2" t="str">
        <f t="shared" ca="1" si="91"/>
        <v>No</v>
      </c>
      <c r="P209" s="2" t="str" cm="1">
        <f t="array" aca="1" ref="P209" ca="1">IF(OR(INDIRECT("MRN_"&amp;A209)="N/A",B209=0),"No","Yes")</f>
        <v>No</v>
      </c>
    </row>
    <row r="210" spans="1:16" x14ac:dyDescent="0.2">
      <c r="A210" s="62">
        <v>6</v>
      </c>
      <c r="B210" s="2">
        <f ca="1"/>
        <v>0</v>
      </c>
      <c r="C210" s="2">
        <f ca="1"/>
        <v>0</v>
      </c>
      <c r="D210" s="2">
        <f ca="1"/>
        <v>0</v>
      </c>
      <c r="E210" s="2">
        <f ca="1"/>
        <v>0</v>
      </c>
      <c r="F210" s="2">
        <f ca="1"/>
        <v>0</v>
      </c>
      <c r="G210" s="2">
        <f ca="1"/>
        <v>0</v>
      </c>
      <c r="H210" s="2">
        <f ca="1"/>
        <v>0</v>
      </c>
      <c r="I210" s="2">
        <f ca="1"/>
        <v>0</v>
      </c>
      <c r="J210" s="2">
        <f ca="1"/>
        <v>0</v>
      </c>
      <c r="K210" s="2">
        <f ca="1"/>
        <v>0</v>
      </c>
      <c r="L210" s="2" cm="1">
        <f t="array" aca="1" ref="L210" ca="1">IF(B210=0,0,INDIRECT("MRN_"&amp;A210))</f>
        <v>0</v>
      </c>
      <c r="M210" s="2">
        <f t="shared" ca="1" si="89"/>
        <v>0</v>
      </c>
      <c r="N210" s="2" t="str">
        <f t="shared" ca="1" si="90"/>
        <v>No</v>
      </c>
      <c r="O210" s="2" t="str">
        <f t="shared" ca="1" si="91"/>
        <v>No</v>
      </c>
      <c r="P210" s="2" t="str" cm="1">
        <f t="array" aca="1" ref="P210" ca="1">IF(OR(INDIRECT("MRN_"&amp;A210)="N/A",B210=0),"No","Yes")</f>
        <v>No</v>
      </c>
    </row>
    <row r="211" spans="1:16" x14ac:dyDescent="0.2">
      <c r="A211" s="62">
        <v>6</v>
      </c>
      <c r="B211" s="2">
        <f ca="1"/>
        <v>0</v>
      </c>
      <c r="C211" s="2">
        <f ca="1"/>
        <v>0</v>
      </c>
      <c r="D211" s="2">
        <f ca="1"/>
        <v>0</v>
      </c>
      <c r="E211" s="2">
        <f ca="1"/>
        <v>0</v>
      </c>
      <c r="F211" s="2">
        <f ca="1"/>
        <v>0</v>
      </c>
      <c r="G211" s="2">
        <f ca="1"/>
        <v>0</v>
      </c>
      <c r="H211" s="2">
        <f ca="1"/>
        <v>0</v>
      </c>
      <c r="I211" s="2">
        <f ca="1"/>
        <v>0</v>
      </c>
      <c r="J211" s="2">
        <f ca="1"/>
        <v>0</v>
      </c>
      <c r="K211" s="2">
        <f ca="1"/>
        <v>0</v>
      </c>
      <c r="L211" s="2" cm="1">
        <f t="array" aca="1" ref="L211" ca="1">IF(B211=0,0,INDIRECT("MRN_"&amp;A211))</f>
        <v>0</v>
      </c>
      <c r="M211" s="2">
        <f t="shared" ca="1" si="89"/>
        <v>0</v>
      </c>
      <c r="N211" s="2" t="str">
        <f t="shared" ca="1" si="90"/>
        <v>No</v>
      </c>
      <c r="O211" s="2" t="str">
        <f t="shared" ca="1" si="91"/>
        <v>No</v>
      </c>
      <c r="P211" s="2" t="str" cm="1">
        <f t="array" aca="1" ref="P211" ca="1">IF(OR(INDIRECT("MRN_"&amp;A211)="N/A",B211=0),"No","Yes")</f>
        <v>No</v>
      </c>
    </row>
    <row r="212" spans="1:16" x14ac:dyDescent="0.2">
      <c r="A212" s="62">
        <v>6</v>
      </c>
      <c r="B212" s="2">
        <f ca="1"/>
        <v>0</v>
      </c>
      <c r="C212" s="2">
        <f ca="1"/>
        <v>0</v>
      </c>
      <c r="D212" s="2">
        <f ca="1"/>
        <v>0</v>
      </c>
      <c r="E212" s="2">
        <f ca="1"/>
        <v>0</v>
      </c>
      <c r="F212" s="2">
        <f ca="1"/>
        <v>0</v>
      </c>
      <c r="G212" s="2">
        <f ca="1"/>
        <v>0</v>
      </c>
      <c r="H212" s="2">
        <f ca="1"/>
        <v>0</v>
      </c>
      <c r="I212" s="2">
        <f ca="1"/>
        <v>0</v>
      </c>
      <c r="J212" s="2">
        <f ca="1"/>
        <v>0</v>
      </c>
      <c r="K212" s="2">
        <f ca="1"/>
        <v>0</v>
      </c>
      <c r="L212" s="2" cm="1">
        <f t="array" aca="1" ref="L212" ca="1">IF(B212=0,0,INDIRECT("MRN_"&amp;A212))</f>
        <v>0</v>
      </c>
      <c r="M212" s="2">
        <f t="shared" ca="1" si="89"/>
        <v>0</v>
      </c>
      <c r="N212" s="2" t="str">
        <f t="shared" ca="1" si="90"/>
        <v>No</v>
      </c>
      <c r="O212" s="2" t="str">
        <f t="shared" ca="1" si="91"/>
        <v>No</v>
      </c>
      <c r="P212" s="2" t="str" cm="1">
        <f t="array" aca="1" ref="P212" ca="1">IF(OR(INDIRECT("MRN_"&amp;A212)="N/A",B212=0),"No","Yes")</f>
        <v>No</v>
      </c>
    </row>
    <row r="213" spans="1:16" x14ac:dyDescent="0.2">
      <c r="A213" s="62">
        <v>6</v>
      </c>
      <c r="B213" s="2">
        <f ca="1"/>
        <v>0</v>
      </c>
      <c r="C213" s="2">
        <f ca="1"/>
        <v>0</v>
      </c>
      <c r="D213" s="2">
        <f ca="1"/>
        <v>0</v>
      </c>
      <c r="E213" s="2">
        <f ca="1"/>
        <v>0</v>
      </c>
      <c r="F213" s="2">
        <f ca="1"/>
        <v>0</v>
      </c>
      <c r="G213" s="2">
        <f ca="1"/>
        <v>0</v>
      </c>
      <c r="H213" s="2">
        <f ca="1"/>
        <v>0</v>
      </c>
      <c r="I213" s="2">
        <f ca="1"/>
        <v>0</v>
      </c>
      <c r="J213" s="2">
        <f ca="1"/>
        <v>0</v>
      </c>
      <c r="K213" s="2">
        <f ca="1"/>
        <v>0</v>
      </c>
      <c r="L213" s="2" cm="1">
        <f t="array" aca="1" ref="L213" ca="1">IF(B213=0,0,INDIRECT("MRN_"&amp;A213))</f>
        <v>0</v>
      </c>
      <c r="M213" s="2">
        <f t="shared" ca="1" si="89"/>
        <v>0</v>
      </c>
      <c r="N213" s="2" t="str">
        <f t="shared" ca="1" si="90"/>
        <v>No</v>
      </c>
      <c r="O213" s="2" t="str">
        <f t="shared" ca="1" si="91"/>
        <v>No</v>
      </c>
      <c r="P213" s="2" t="str" cm="1">
        <f t="array" aca="1" ref="P213" ca="1">IF(OR(INDIRECT("MRN_"&amp;A213)="N/A",B213=0),"No","Yes")</f>
        <v>No</v>
      </c>
    </row>
    <row r="214" spans="1:16" x14ac:dyDescent="0.2">
      <c r="A214" s="62">
        <v>6</v>
      </c>
      <c r="B214" s="2">
        <f ca="1"/>
        <v>0</v>
      </c>
      <c r="C214" s="2">
        <f ca="1"/>
        <v>0</v>
      </c>
      <c r="D214" s="2">
        <f ca="1"/>
        <v>0</v>
      </c>
      <c r="E214" s="2">
        <f ca="1"/>
        <v>0</v>
      </c>
      <c r="F214" s="2">
        <f ca="1"/>
        <v>0</v>
      </c>
      <c r="G214" s="2">
        <f ca="1"/>
        <v>0</v>
      </c>
      <c r="H214" s="2">
        <f ca="1"/>
        <v>0</v>
      </c>
      <c r="I214" s="2">
        <f ca="1"/>
        <v>0</v>
      </c>
      <c r="J214" s="2">
        <f ca="1"/>
        <v>0</v>
      </c>
      <c r="K214" s="2">
        <f ca="1"/>
        <v>0</v>
      </c>
      <c r="L214" s="2" cm="1">
        <f t="array" aca="1" ref="L214" ca="1">IF(B214=0,0,INDIRECT("MRN_"&amp;A214))</f>
        <v>0</v>
      </c>
      <c r="M214" s="2">
        <f t="shared" ca="1" si="89"/>
        <v>0</v>
      </c>
      <c r="N214" s="2" t="str">
        <f t="shared" ca="1" si="90"/>
        <v>No</v>
      </c>
      <c r="O214" s="2" t="str">
        <f t="shared" ca="1" si="91"/>
        <v>No</v>
      </c>
      <c r="P214" s="2" t="str" cm="1">
        <f t="array" aca="1" ref="P214" ca="1">IF(OR(INDIRECT("MRN_"&amp;A214)="N/A",B214=0),"No","Yes")</f>
        <v>No</v>
      </c>
    </row>
    <row r="215" spans="1:16" x14ac:dyDescent="0.2">
      <c r="A215" s="62">
        <v>6</v>
      </c>
      <c r="B215" s="2">
        <f ca="1"/>
        <v>0</v>
      </c>
      <c r="C215" s="2">
        <f ca="1"/>
        <v>0</v>
      </c>
      <c r="D215" s="2">
        <f ca="1"/>
        <v>0</v>
      </c>
      <c r="E215" s="2">
        <f ca="1"/>
        <v>0</v>
      </c>
      <c r="F215" s="2">
        <f ca="1"/>
        <v>0</v>
      </c>
      <c r="G215" s="2">
        <f ca="1"/>
        <v>0</v>
      </c>
      <c r="H215" s="2">
        <f ca="1"/>
        <v>0</v>
      </c>
      <c r="I215" s="2">
        <f ca="1"/>
        <v>0</v>
      </c>
      <c r="J215" s="2">
        <f ca="1"/>
        <v>0</v>
      </c>
      <c r="K215" s="2">
        <f ca="1"/>
        <v>0</v>
      </c>
      <c r="L215" s="2" cm="1">
        <f t="array" aca="1" ref="L215" ca="1">IF(B215=0,0,INDIRECT("MRN_"&amp;A215))</f>
        <v>0</v>
      </c>
      <c r="M215" s="2">
        <f t="shared" ca="1" si="89"/>
        <v>0</v>
      </c>
      <c r="N215" s="2" t="str">
        <f t="shared" ca="1" si="90"/>
        <v>No</v>
      </c>
      <c r="O215" s="2" t="str">
        <f t="shared" ca="1" si="91"/>
        <v>No</v>
      </c>
      <c r="P215" s="2" t="str" cm="1">
        <f t="array" aca="1" ref="P215" ca="1">IF(OR(INDIRECT("MRN_"&amp;A215)="N/A",B215=0),"No","Yes")</f>
        <v>No</v>
      </c>
    </row>
    <row r="216" spans="1:16" x14ac:dyDescent="0.2">
      <c r="A216" s="62">
        <v>7</v>
      </c>
      <c r="B216" s="2" cm="1">
        <f t="array" aca="1" ref="B216:K245" ca="1">INDIRECT("Services_"&amp;A216)</f>
        <v>0</v>
      </c>
      <c r="C216" s="2">
        <f ca="1"/>
        <v>0</v>
      </c>
      <c r="D216" s="2">
        <f ca="1"/>
        <v>0</v>
      </c>
      <c r="E216" s="2">
        <f ca="1"/>
        <v>0</v>
      </c>
      <c r="F216" s="2">
        <f ca="1"/>
        <v>0</v>
      </c>
      <c r="G216" s="2">
        <f ca="1"/>
        <v>0</v>
      </c>
      <c r="H216" s="2">
        <f ca="1"/>
        <v>0</v>
      </c>
      <c r="I216" s="2">
        <f ca="1"/>
        <v>0</v>
      </c>
      <c r="J216" s="2">
        <f ca="1"/>
        <v>0</v>
      </c>
      <c r="K216" s="2">
        <f ca="1"/>
        <v>0</v>
      </c>
      <c r="L216" s="2" cm="1">
        <f t="array" aca="1" ref="L216" ca="1">IF(B216=0,0,INDIRECT("MRN_"&amp;A216))</f>
        <v>0</v>
      </c>
      <c r="M216" s="2">
        <f t="shared" ca="1" si="89"/>
        <v>0</v>
      </c>
      <c r="N216" s="2" t="str">
        <f t="shared" ca="1" si="90"/>
        <v>No</v>
      </c>
      <c r="O216" s="2" t="str">
        <f t="shared" ca="1" si="91"/>
        <v>No</v>
      </c>
      <c r="P216" s="2" t="str" cm="1">
        <f t="array" aca="1" ref="P216" ca="1">IF(OR(INDIRECT("MRN_"&amp;A216)="N/A",B216=0),"No","Yes")</f>
        <v>No</v>
      </c>
    </row>
    <row r="217" spans="1:16" x14ac:dyDescent="0.2">
      <c r="A217" s="62">
        <v>7</v>
      </c>
      <c r="B217" s="2">
        <f ca="1"/>
        <v>0</v>
      </c>
      <c r="C217" s="2">
        <f ca="1"/>
        <v>0</v>
      </c>
      <c r="D217" s="2">
        <f ca="1"/>
        <v>0</v>
      </c>
      <c r="E217" s="2">
        <f ca="1"/>
        <v>0</v>
      </c>
      <c r="F217" s="2">
        <f ca="1"/>
        <v>0</v>
      </c>
      <c r="G217" s="2">
        <f ca="1"/>
        <v>0</v>
      </c>
      <c r="H217" s="2">
        <f ca="1"/>
        <v>0</v>
      </c>
      <c r="I217" s="2">
        <f ca="1"/>
        <v>0</v>
      </c>
      <c r="J217" s="2">
        <f ca="1"/>
        <v>0</v>
      </c>
      <c r="K217" s="2">
        <f ca="1"/>
        <v>0</v>
      </c>
      <c r="L217" s="2" cm="1">
        <f t="array" aca="1" ref="L217" ca="1">IF(B217=0,0,INDIRECT("MRN_"&amp;A217))</f>
        <v>0</v>
      </c>
      <c r="M217" s="2">
        <f t="shared" ca="1" si="89"/>
        <v>0</v>
      </c>
      <c r="N217" s="2" t="str">
        <f t="shared" ca="1" si="90"/>
        <v>No</v>
      </c>
      <c r="O217" s="2" t="str">
        <f t="shared" ca="1" si="91"/>
        <v>No</v>
      </c>
      <c r="P217" s="2" t="str" cm="1">
        <f t="array" aca="1" ref="P217" ca="1">IF(OR(INDIRECT("MRN_"&amp;A217)="N/A",B217=0),"No","Yes")</f>
        <v>No</v>
      </c>
    </row>
    <row r="218" spans="1:16" x14ac:dyDescent="0.2">
      <c r="A218" s="62">
        <v>7</v>
      </c>
      <c r="B218" s="2">
        <f ca="1"/>
        <v>0</v>
      </c>
      <c r="C218" s="2">
        <f ca="1"/>
        <v>0</v>
      </c>
      <c r="D218" s="2">
        <f ca="1"/>
        <v>0</v>
      </c>
      <c r="E218" s="2">
        <f ca="1"/>
        <v>0</v>
      </c>
      <c r="F218" s="2">
        <f ca="1"/>
        <v>0</v>
      </c>
      <c r="G218" s="2">
        <f ca="1"/>
        <v>0</v>
      </c>
      <c r="H218" s="2">
        <f ca="1"/>
        <v>0</v>
      </c>
      <c r="I218" s="2">
        <f ca="1"/>
        <v>0</v>
      </c>
      <c r="J218" s="2">
        <f ca="1"/>
        <v>0</v>
      </c>
      <c r="K218" s="2">
        <f ca="1"/>
        <v>0</v>
      </c>
      <c r="L218" s="2" cm="1">
        <f t="array" aca="1" ref="L218" ca="1">IF(B218=0,0,INDIRECT("MRN_"&amp;A218))</f>
        <v>0</v>
      </c>
      <c r="M218" s="2">
        <f t="shared" ca="1" si="89"/>
        <v>0</v>
      </c>
      <c r="N218" s="2" t="str">
        <f t="shared" ca="1" si="90"/>
        <v>No</v>
      </c>
      <c r="O218" s="2" t="str">
        <f t="shared" ca="1" si="91"/>
        <v>No</v>
      </c>
      <c r="P218" s="2" t="str" cm="1">
        <f t="array" aca="1" ref="P218" ca="1">IF(OR(INDIRECT("MRN_"&amp;A218)="N/A",B218=0),"No","Yes")</f>
        <v>No</v>
      </c>
    </row>
    <row r="219" spans="1:16" x14ac:dyDescent="0.2">
      <c r="A219" s="62">
        <v>7</v>
      </c>
      <c r="B219" s="2">
        <f ca="1"/>
        <v>0</v>
      </c>
      <c r="C219" s="2">
        <f ca="1"/>
        <v>0</v>
      </c>
      <c r="D219" s="2">
        <f ca="1"/>
        <v>0</v>
      </c>
      <c r="E219" s="2">
        <f ca="1"/>
        <v>0</v>
      </c>
      <c r="F219" s="2">
        <f ca="1"/>
        <v>0</v>
      </c>
      <c r="G219" s="2">
        <f ca="1"/>
        <v>0</v>
      </c>
      <c r="H219" s="2">
        <f ca="1"/>
        <v>0</v>
      </c>
      <c r="I219" s="2">
        <f ca="1"/>
        <v>0</v>
      </c>
      <c r="J219" s="2">
        <f ca="1"/>
        <v>0</v>
      </c>
      <c r="K219" s="2">
        <f ca="1"/>
        <v>0</v>
      </c>
      <c r="L219" s="2" cm="1">
        <f t="array" aca="1" ref="L219" ca="1">IF(B219=0,0,INDIRECT("MRN_"&amp;A219))</f>
        <v>0</v>
      </c>
      <c r="M219" s="2">
        <f t="shared" ca="1" si="89"/>
        <v>0</v>
      </c>
      <c r="N219" s="2" t="str">
        <f t="shared" ca="1" si="90"/>
        <v>No</v>
      </c>
      <c r="O219" s="2" t="str">
        <f t="shared" ca="1" si="91"/>
        <v>No</v>
      </c>
      <c r="P219" s="2" t="str" cm="1">
        <f t="array" aca="1" ref="P219" ca="1">IF(OR(INDIRECT("MRN_"&amp;A219)="N/A",B219=0),"No","Yes")</f>
        <v>No</v>
      </c>
    </row>
    <row r="220" spans="1:16" x14ac:dyDescent="0.2">
      <c r="A220" s="62">
        <v>7</v>
      </c>
      <c r="B220" s="2">
        <f ca="1"/>
        <v>0</v>
      </c>
      <c r="C220" s="2">
        <f ca="1"/>
        <v>0</v>
      </c>
      <c r="D220" s="2">
        <f ca="1"/>
        <v>0</v>
      </c>
      <c r="E220" s="2">
        <f ca="1"/>
        <v>0</v>
      </c>
      <c r="F220" s="2">
        <f ca="1"/>
        <v>0</v>
      </c>
      <c r="G220" s="2">
        <f ca="1"/>
        <v>0</v>
      </c>
      <c r="H220" s="2">
        <f ca="1"/>
        <v>0</v>
      </c>
      <c r="I220" s="2">
        <f ca="1"/>
        <v>0</v>
      </c>
      <c r="J220" s="2">
        <f ca="1"/>
        <v>0</v>
      </c>
      <c r="K220" s="2">
        <f ca="1"/>
        <v>0</v>
      </c>
      <c r="L220" s="2" cm="1">
        <f t="array" aca="1" ref="L220" ca="1">IF(B220=0,0,INDIRECT("MRN_"&amp;A220))</f>
        <v>0</v>
      </c>
      <c r="M220" s="2">
        <f t="shared" ca="1" si="89"/>
        <v>0</v>
      </c>
      <c r="N220" s="2" t="str">
        <f t="shared" ca="1" si="90"/>
        <v>No</v>
      </c>
      <c r="O220" s="2" t="str">
        <f t="shared" ca="1" si="91"/>
        <v>No</v>
      </c>
      <c r="P220" s="2" t="str" cm="1">
        <f t="array" aca="1" ref="P220" ca="1">IF(OR(INDIRECT("MRN_"&amp;A220)="N/A",B220=0),"No","Yes")</f>
        <v>No</v>
      </c>
    </row>
    <row r="221" spans="1:16" x14ac:dyDescent="0.2">
      <c r="A221" s="62">
        <v>7</v>
      </c>
      <c r="B221" s="2">
        <f ca="1"/>
        <v>0</v>
      </c>
      <c r="C221" s="2">
        <f ca="1"/>
        <v>0</v>
      </c>
      <c r="D221" s="2">
        <f ca="1"/>
        <v>0</v>
      </c>
      <c r="E221" s="2">
        <f ca="1"/>
        <v>0</v>
      </c>
      <c r="F221" s="2">
        <f ca="1"/>
        <v>0</v>
      </c>
      <c r="G221" s="2">
        <f ca="1"/>
        <v>0</v>
      </c>
      <c r="H221" s="2">
        <f ca="1"/>
        <v>0</v>
      </c>
      <c r="I221" s="2">
        <f ca="1"/>
        <v>0</v>
      </c>
      <c r="J221" s="2">
        <f ca="1"/>
        <v>0</v>
      </c>
      <c r="K221" s="2">
        <f ca="1"/>
        <v>0</v>
      </c>
      <c r="L221" s="2" cm="1">
        <f t="array" aca="1" ref="L221" ca="1">IF(B221=0,0,INDIRECT("MRN_"&amp;A221))</f>
        <v>0</v>
      </c>
      <c r="M221" s="2">
        <f t="shared" ca="1" si="89"/>
        <v>0</v>
      </c>
      <c r="N221" s="2" t="str">
        <f t="shared" ca="1" si="90"/>
        <v>No</v>
      </c>
      <c r="O221" s="2" t="str">
        <f t="shared" ca="1" si="91"/>
        <v>No</v>
      </c>
      <c r="P221" s="2" t="str" cm="1">
        <f t="array" aca="1" ref="P221" ca="1">IF(OR(INDIRECT("MRN_"&amp;A221)="N/A",B221=0),"No","Yes")</f>
        <v>No</v>
      </c>
    </row>
    <row r="222" spans="1:16" x14ac:dyDescent="0.2">
      <c r="A222" s="62">
        <v>7</v>
      </c>
      <c r="B222" s="2">
        <f ca="1"/>
        <v>0</v>
      </c>
      <c r="C222" s="2">
        <f ca="1"/>
        <v>0</v>
      </c>
      <c r="D222" s="2">
        <f ca="1"/>
        <v>0</v>
      </c>
      <c r="E222" s="2">
        <f ca="1"/>
        <v>0</v>
      </c>
      <c r="F222" s="2">
        <f ca="1"/>
        <v>0</v>
      </c>
      <c r="G222" s="2">
        <f ca="1"/>
        <v>0</v>
      </c>
      <c r="H222" s="2">
        <f ca="1"/>
        <v>0</v>
      </c>
      <c r="I222" s="2">
        <f ca="1"/>
        <v>0</v>
      </c>
      <c r="J222" s="2">
        <f ca="1"/>
        <v>0</v>
      </c>
      <c r="K222" s="2">
        <f ca="1"/>
        <v>0</v>
      </c>
      <c r="L222" s="2" cm="1">
        <f t="array" aca="1" ref="L222" ca="1">IF(B222=0,0,INDIRECT("MRN_"&amp;A222))</f>
        <v>0</v>
      </c>
      <c r="M222" s="2">
        <f t="shared" ca="1" si="89"/>
        <v>0</v>
      </c>
      <c r="N222" s="2" t="str">
        <f t="shared" ca="1" si="90"/>
        <v>No</v>
      </c>
      <c r="O222" s="2" t="str">
        <f t="shared" ca="1" si="91"/>
        <v>No</v>
      </c>
      <c r="P222" s="2" t="str" cm="1">
        <f t="array" aca="1" ref="P222" ca="1">IF(OR(INDIRECT("MRN_"&amp;A222)="N/A",B222=0),"No","Yes")</f>
        <v>No</v>
      </c>
    </row>
    <row r="223" spans="1:16" x14ac:dyDescent="0.2">
      <c r="A223" s="62">
        <v>7</v>
      </c>
      <c r="B223" s="2">
        <f ca="1"/>
        <v>0</v>
      </c>
      <c r="C223" s="2">
        <f ca="1"/>
        <v>0</v>
      </c>
      <c r="D223" s="2">
        <f ca="1"/>
        <v>0</v>
      </c>
      <c r="E223" s="2">
        <f ca="1"/>
        <v>0</v>
      </c>
      <c r="F223" s="2">
        <f ca="1"/>
        <v>0</v>
      </c>
      <c r="G223" s="2">
        <f ca="1"/>
        <v>0</v>
      </c>
      <c r="H223" s="2">
        <f ca="1"/>
        <v>0</v>
      </c>
      <c r="I223" s="2">
        <f ca="1"/>
        <v>0</v>
      </c>
      <c r="J223" s="2">
        <f ca="1"/>
        <v>0</v>
      </c>
      <c r="K223" s="2">
        <f ca="1"/>
        <v>0</v>
      </c>
      <c r="L223" s="2" cm="1">
        <f t="array" aca="1" ref="L223" ca="1">IF(B223=0,0,INDIRECT("MRN_"&amp;A223))</f>
        <v>0</v>
      </c>
      <c r="M223" s="2">
        <f t="shared" ca="1" si="89"/>
        <v>0</v>
      </c>
      <c r="N223" s="2" t="str">
        <f t="shared" ca="1" si="90"/>
        <v>No</v>
      </c>
      <c r="O223" s="2" t="str">
        <f t="shared" ca="1" si="91"/>
        <v>No</v>
      </c>
      <c r="P223" s="2" t="str" cm="1">
        <f t="array" aca="1" ref="P223" ca="1">IF(OR(INDIRECT("MRN_"&amp;A223)="N/A",B223=0),"No","Yes")</f>
        <v>No</v>
      </c>
    </row>
    <row r="224" spans="1:16" x14ac:dyDescent="0.2">
      <c r="A224" s="62">
        <v>7</v>
      </c>
      <c r="B224" s="2">
        <f ca="1"/>
        <v>0</v>
      </c>
      <c r="C224" s="2">
        <f ca="1"/>
        <v>0</v>
      </c>
      <c r="D224" s="2">
        <f ca="1"/>
        <v>0</v>
      </c>
      <c r="E224" s="2">
        <f ca="1"/>
        <v>0</v>
      </c>
      <c r="F224" s="2">
        <f ca="1"/>
        <v>0</v>
      </c>
      <c r="G224" s="2">
        <f ca="1"/>
        <v>0</v>
      </c>
      <c r="H224" s="2">
        <f ca="1"/>
        <v>0</v>
      </c>
      <c r="I224" s="2">
        <f ca="1"/>
        <v>0</v>
      </c>
      <c r="J224" s="2">
        <f ca="1"/>
        <v>0</v>
      </c>
      <c r="K224" s="2">
        <f ca="1"/>
        <v>0</v>
      </c>
      <c r="L224" s="2" cm="1">
        <f t="array" aca="1" ref="L224" ca="1">IF(B224=0,0,INDIRECT("MRN_"&amp;A224))</f>
        <v>0</v>
      </c>
      <c r="M224" s="2">
        <f t="shared" ca="1" si="89"/>
        <v>0</v>
      </c>
      <c r="N224" s="2" t="str">
        <f t="shared" ca="1" si="90"/>
        <v>No</v>
      </c>
      <c r="O224" s="2" t="str">
        <f t="shared" ca="1" si="91"/>
        <v>No</v>
      </c>
      <c r="P224" s="2" t="str" cm="1">
        <f t="array" aca="1" ref="P224" ca="1">IF(OR(INDIRECT("MRN_"&amp;A224)="N/A",B224=0),"No","Yes")</f>
        <v>No</v>
      </c>
    </row>
    <row r="225" spans="1:16" x14ac:dyDescent="0.2">
      <c r="A225" s="62">
        <v>7</v>
      </c>
      <c r="B225" s="2">
        <f ca="1"/>
        <v>0</v>
      </c>
      <c r="C225" s="2">
        <f ca="1"/>
        <v>0</v>
      </c>
      <c r="D225" s="2">
        <f ca="1"/>
        <v>0</v>
      </c>
      <c r="E225" s="2">
        <f ca="1"/>
        <v>0</v>
      </c>
      <c r="F225" s="2">
        <f ca="1"/>
        <v>0</v>
      </c>
      <c r="G225" s="2">
        <f ca="1"/>
        <v>0</v>
      </c>
      <c r="H225" s="2">
        <f ca="1"/>
        <v>0</v>
      </c>
      <c r="I225" s="2">
        <f ca="1"/>
        <v>0</v>
      </c>
      <c r="J225" s="2">
        <f ca="1"/>
        <v>0</v>
      </c>
      <c r="K225" s="2">
        <f ca="1"/>
        <v>0</v>
      </c>
      <c r="L225" s="2" cm="1">
        <f t="array" aca="1" ref="L225" ca="1">IF(B225=0,0,INDIRECT("MRN_"&amp;A225))</f>
        <v>0</v>
      </c>
      <c r="M225" s="2">
        <f t="shared" ca="1" si="89"/>
        <v>0</v>
      </c>
      <c r="N225" s="2" t="str">
        <f t="shared" ca="1" si="90"/>
        <v>No</v>
      </c>
      <c r="O225" s="2" t="str">
        <f t="shared" ca="1" si="91"/>
        <v>No</v>
      </c>
      <c r="P225" s="2" t="str" cm="1">
        <f t="array" aca="1" ref="P225" ca="1">IF(OR(INDIRECT("MRN_"&amp;A225)="N/A",B225=0),"No","Yes")</f>
        <v>No</v>
      </c>
    </row>
    <row r="226" spans="1:16" x14ac:dyDescent="0.2">
      <c r="A226" s="62">
        <v>7</v>
      </c>
      <c r="B226" s="2">
        <f ca="1"/>
        <v>0</v>
      </c>
      <c r="C226" s="2">
        <f ca="1"/>
        <v>0</v>
      </c>
      <c r="D226" s="2">
        <f ca="1"/>
        <v>0</v>
      </c>
      <c r="E226" s="2">
        <f ca="1"/>
        <v>0</v>
      </c>
      <c r="F226" s="2">
        <f ca="1"/>
        <v>0</v>
      </c>
      <c r="G226" s="2">
        <f ca="1"/>
        <v>0</v>
      </c>
      <c r="H226" s="2">
        <f ca="1"/>
        <v>0</v>
      </c>
      <c r="I226" s="2">
        <f ca="1"/>
        <v>0</v>
      </c>
      <c r="J226" s="2">
        <f ca="1"/>
        <v>0</v>
      </c>
      <c r="K226" s="2">
        <f ca="1"/>
        <v>0</v>
      </c>
      <c r="L226" s="2" cm="1">
        <f t="array" aca="1" ref="L226" ca="1">IF(B226=0,0,INDIRECT("MRN_"&amp;A226))</f>
        <v>0</v>
      </c>
      <c r="M226" s="2">
        <f t="shared" ca="1" si="89"/>
        <v>0</v>
      </c>
      <c r="N226" s="2" t="str">
        <f t="shared" ca="1" si="90"/>
        <v>No</v>
      </c>
      <c r="O226" s="2" t="str">
        <f t="shared" ca="1" si="91"/>
        <v>No</v>
      </c>
      <c r="P226" s="2" t="str" cm="1">
        <f t="array" aca="1" ref="P226" ca="1">IF(OR(INDIRECT("MRN_"&amp;A226)="N/A",B226=0),"No","Yes")</f>
        <v>No</v>
      </c>
    </row>
    <row r="227" spans="1:16" x14ac:dyDescent="0.2">
      <c r="A227" s="62">
        <v>7</v>
      </c>
      <c r="B227" s="2">
        <f ca="1"/>
        <v>0</v>
      </c>
      <c r="C227" s="2">
        <f ca="1"/>
        <v>0</v>
      </c>
      <c r="D227" s="2">
        <f ca="1"/>
        <v>0</v>
      </c>
      <c r="E227" s="2">
        <f ca="1"/>
        <v>0</v>
      </c>
      <c r="F227" s="2">
        <f ca="1"/>
        <v>0</v>
      </c>
      <c r="G227" s="2">
        <f ca="1"/>
        <v>0</v>
      </c>
      <c r="H227" s="2">
        <f ca="1"/>
        <v>0</v>
      </c>
      <c r="I227" s="2">
        <f ca="1"/>
        <v>0</v>
      </c>
      <c r="J227" s="2">
        <f ca="1"/>
        <v>0</v>
      </c>
      <c r="K227" s="2">
        <f ca="1"/>
        <v>0</v>
      </c>
      <c r="L227" s="2" cm="1">
        <f t="array" aca="1" ref="L227" ca="1">IF(B227=0,0,INDIRECT("MRN_"&amp;A227))</f>
        <v>0</v>
      </c>
      <c r="M227" s="2">
        <f t="shared" ca="1" si="89"/>
        <v>0</v>
      </c>
      <c r="N227" s="2" t="str">
        <f t="shared" ca="1" si="90"/>
        <v>No</v>
      </c>
      <c r="O227" s="2" t="str">
        <f t="shared" ca="1" si="91"/>
        <v>No</v>
      </c>
      <c r="P227" s="2" t="str" cm="1">
        <f t="array" aca="1" ref="P227" ca="1">IF(OR(INDIRECT("MRN_"&amp;A227)="N/A",B227=0),"No","Yes")</f>
        <v>No</v>
      </c>
    </row>
    <row r="228" spans="1:16" x14ac:dyDescent="0.2">
      <c r="A228" s="62">
        <v>7</v>
      </c>
      <c r="B228" s="2">
        <f ca="1"/>
        <v>0</v>
      </c>
      <c r="C228" s="2">
        <f ca="1"/>
        <v>0</v>
      </c>
      <c r="D228" s="2">
        <f ca="1"/>
        <v>0</v>
      </c>
      <c r="E228" s="2">
        <f ca="1"/>
        <v>0</v>
      </c>
      <c r="F228" s="2">
        <f ca="1"/>
        <v>0</v>
      </c>
      <c r="G228" s="2">
        <f ca="1"/>
        <v>0</v>
      </c>
      <c r="H228" s="2">
        <f ca="1"/>
        <v>0</v>
      </c>
      <c r="I228" s="2">
        <f ca="1"/>
        <v>0</v>
      </c>
      <c r="J228" s="2">
        <f ca="1"/>
        <v>0</v>
      </c>
      <c r="K228" s="2">
        <f ca="1"/>
        <v>0</v>
      </c>
      <c r="L228" s="2" cm="1">
        <f t="array" aca="1" ref="L228" ca="1">IF(B228=0,0,INDIRECT("MRN_"&amp;A228))</f>
        <v>0</v>
      </c>
      <c r="M228" s="2">
        <f t="shared" ca="1" si="89"/>
        <v>0</v>
      </c>
      <c r="N228" s="2" t="str">
        <f t="shared" ca="1" si="90"/>
        <v>No</v>
      </c>
      <c r="O228" s="2" t="str">
        <f t="shared" ca="1" si="91"/>
        <v>No</v>
      </c>
      <c r="P228" s="2" t="str" cm="1">
        <f t="array" aca="1" ref="P228" ca="1">IF(OR(INDIRECT("MRN_"&amp;A228)="N/A",B228=0),"No","Yes")</f>
        <v>No</v>
      </c>
    </row>
    <row r="229" spans="1:16" x14ac:dyDescent="0.2">
      <c r="A229" s="62">
        <v>7</v>
      </c>
      <c r="B229" s="2">
        <f ca="1"/>
        <v>0</v>
      </c>
      <c r="C229" s="2">
        <f ca="1"/>
        <v>0</v>
      </c>
      <c r="D229" s="2">
        <f ca="1"/>
        <v>0</v>
      </c>
      <c r="E229" s="2">
        <f ca="1"/>
        <v>0</v>
      </c>
      <c r="F229" s="2">
        <f ca="1"/>
        <v>0</v>
      </c>
      <c r="G229" s="2">
        <f ca="1"/>
        <v>0</v>
      </c>
      <c r="H229" s="2">
        <f ca="1"/>
        <v>0</v>
      </c>
      <c r="I229" s="2">
        <f ca="1"/>
        <v>0</v>
      </c>
      <c r="J229" s="2">
        <f ca="1"/>
        <v>0</v>
      </c>
      <c r="K229" s="2">
        <f ca="1"/>
        <v>0</v>
      </c>
      <c r="L229" s="2" cm="1">
        <f t="array" aca="1" ref="L229" ca="1">IF(B229=0,0,INDIRECT("MRN_"&amp;A229))</f>
        <v>0</v>
      </c>
      <c r="M229" s="2">
        <f t="shared" ref="M229:M292" ca="1" si="92">IF(B229=0,0,"Client_"&amp;A229)</f>
        <v>0</v>
      </c>
      <c r="N229" s="2" t="str">
        <f t="shared" ref="N229:N292" ca="1" si="93">IF(J229=0,"No","Yes")</f>
        <v>No</v>
      </c>
      <c r="O229" s="2" t="str">
        <f t="shared" ref="O229:O292" ca="1" si="94">IF(I229=0,"No","Yes")</f>
        <v>No</v>
      </c>
      <c r="P229" s="2" t="str" cm="1">
        <f t="array" aca="1" ref="P229" ca="1">IF(OR(INDIRECT("MRN_"&amp;A229)="N/A",B229=0),"No","Yes")</f>
        <v>No</v>
      </c>
    </row>
    <row r="230" spans="1:16" x14ac:dyDescent="0.2">
      <c r="A230" s="62">
        <v>7</v>
      </c>
      <c r="B230" s="2">
        <f ca="1"/>
        <v>0</v>
      </c>
      <c r="C230" s="2">
        <f ca="1"/>
        <v>0</v>
      </c>
      <c r="D230" s="2">
        <f ca="1"/>
        <v>0</v>
      </c>
      <c r="E230" s="2">
        <f ca="1"/>
        <v>0</v>
      </c>
      <c r="F230" s="2">
        <f ca="1"/>
        <v>0</v>
      </c>
      <c r="G230" s="2">
        <f ca="1"/>
        <v>0</v>
      </c>
      <c r="H230" s="2">
        <f ca="1"/>
        <v>0</v>
      </c>
      <c r="I230" s="2">
        <f ca="1"/>
        <v>0</v>
      </c>
      <c r="J230" s="2">
        <f ca="1"/>
        <v>0</v>
      </c>
      <c r="K230" s="2">
        <f ca="1"/>
        <v>0</v>
      </c>
      <c r="L230" s="2" cm="1">
        <f t="array" aca="1" ref="L230" ca="1">IF(B230=0,0,INDIRECT("MRN_"&amp;A230))</f>
        <v>0</v>
      </c>
      <c r="M230" s="2">
        <f t="shared" ca="1" si="92"/>
        <v>0</v>
      </c>
      <c r="N230" s="2" t="str">
        <f t="shared" ca="1" si="93"/>
        <v>No</v>
      </c>
      <c r="O230" s="2" t="str">
        <f t="shared" ca="1" si="94"/>
        <v>No</v>
      </c>
      <c r="P230" s="2" t="str" cm="1">
        <f t="array" aca="1" ref="P230" ca="1">IF(OR(INDIRECT("MRN_"&amp;A230)="N/A",B230=0),"No","Yes")</f>
        <v>No</v>
      </c>
    </row>
    <row r="231" spans="1:16" x14ac:dyDescent="0.2">
      <c r="A231" s="62">
        <v>7</v>
      </c>
      <c r="B231" s="2">
        <f ca="1"/>
        <v>0</v>
      </c>
      <c r="C231" s="2">
        <f ca="1"/>
        <v>0</v>
      </c>
      <c r="D231" s="2">
        <f ca="1"/>
        <v>0</v>
      </c>
      <c r="E231" s="2">
        <f ca="1"/>
        <v>0</v>
      </c>
      <c r="F231" s="2">
        <f ca="1"/>
        <v>0</v>
      </c>
      <c r="G231" s="2">
        <f ca="1"/>
        <v>0</v>
      </c>
      <c r="H231" s="2">
        <f ca="1"/>
        <v>0</v>
      </c>
      <c r="I231" s="2">
        <f ca="1"/>
        <v>0</v>
      </c>
      <c r="J231" s="2">
        <f ca="1"/>
        <v>0</v>
      </c>
      <c r="K231" s="2">
        <f ca="1"/>
        <v>0</v>
      </c>
      <c r="L231" s="2" cm="1">
        <f t="array" aca="1" ref="L231" ca="1">IF(B231=0,0,INDIRECT("MRN_"&amp;A231))</f>
        <v>0</v>
      </c>
      <c r="M231" s="2">
        <f t="shared" ca="1" si="92"/>
        <v>0</v>
      </c>
      <c r="N231" s="2" t="str">
        <f t="shared" ca="1" si="93"/>
        <v>No</v>
      </c>
      <c r="O231" s="2" t="str">
        <f t="shared" ca="1" si="94"/>
        <v>No</v>
      </c>
      <c r="P231" s="2" t="str" cm="1">
        <f t="array" aca="1" ref="P231" ca="1">IF(OR(INDIRECT("MRN_"&amp;A231)="N/A",B231=0),"No","Yes")</f>
        <v>No</v>
      </c>
    </row>
    <row r="232" spans="1:16" x14ac:dyDescent="0.2">
      <c r="A232" s="62">
        <v>7</v>
      </c>
      <c r="B232" s="2">
        <f ca="1"/>
        <v>0</v>
      </c>
      <c r="C232" s="2">
        <f ca="1"/>
        <v>0</v>
      </c>
      <c r="D232" s="2">
        <f ca="1"/>
        <v>0</v>
      </c>
      <c r="E232" s="2">
        <f ca="1"/>
        <v>0</v>
      </c>
      <c r="F232" s="2">
        <f ca="1"/>
        <v>0</v>
      </c>
      <c r="G232" s="2">
        <f ca="1"/>
        <v>0</v>
      </c>
      <c r="H232" s="2">
        <f ca="1"/>
        <v>0</v>
      </c>
      <c r="I232" s="2">
        <f ca="1"/>
        <v>0</v>
      </c>
      <c r="J232" s="2">
        <f ca="1"/>
        <v>0</v>
      </c>
      <c r="K232" s="2">
        <f ca="1"/>
        <v>0</v>
      </c>
      <c r="L232" s="2" cm="1">
        <f t="array" aca="1" ref="L232" ca="1">IF(B232=0,0,INDIRECT("MRN_"&amp;A232))</f>
        <v>0</v>
      </c>
      <c r="M232" s="2">
        <f t="shared" ca="1" si="92"/>
        <v>0</v>
      </c>
      <c r="N232" s="2" t="str">
        <f t="shared" ca="1" si="93"/>
        <v>No</v>
      </c>
      <c r="O232" s="2" t="str">
        <f t="shared" ca="1" si="94"/>
        <v>No</v>
      </c>
      <c r="P232" s="2" t="str" cm="1">
        <f t="array" aca="1" ref="P232" ca="1">IF(OR(INDIRECT("MRN_"&amp;A232)="N/A",B232=0),"No","Yes")</f>
        <v>No</v>
      </c>
    </row>
    <row r="233" spans="1:16" x14ac:dyDescent="0.2">
      <c r="A233" s="62">
        <v>7</v>
      </c>
      <c r="B233" s="2">
        <f ca="1"/>
        <v>0</v>
      </c>
      <c r="C233" s="2">
        <f ca="1"/>
        <v>0</v>
      </c>
      <c r="D233" s="2">
        <f ca="1"/>
        <v>0</v>
      </c>
      <c r="E233" s="2">
        <f ca="1"/>
        <v>0</v>
      </c>
      <c r="F233" s="2">
        <f ca="1"/>
        <v>0</v>
      </c>
      <c r="G233" s="2">
        <f ca="1"/>
        <v>0</v>
      </c>
      <c r="H233" s="2">
        <f ca="1"/>
        <v>0</v>
      </c>
      <c r="I233" s="2">
        <f ca="1"/>
        <v>0</v>
      </c>
      <c r="J233" s="2">
        <f ca="1"/>
        <v>0</v>
      </c>
      <c r="K233" s="2">
        <f ca="1"/>
        <v>0</v>
      </c>
      <c r="L233" s="2" cm="1">
        <f t="array" aca="1" ref="L233" ca="1">IF(B233=0,0,INDIRECT("MRN_"&amp;A233))</f>
        <v>0</v>
      </c>
      <c r="M233" s="2">
        <f t="shared" ca="1" si="92"/>
        <v>0</v>
      </c>
      <c r="N233" s="2" t="str">
        <f t="shared" ca="1" si="93"/>
        <v>No</v>
      </c>
      <c r="O233" s="2" t="str">
        <f t="shared" ca="1" si="94"/>
        <v>No</v>
      </c>
      <c r="P233" s="2" t="str" cm="1">
        <f t="array" aca="1" ref="P233" ca="1">IF(OR(INDIRECT("MRN_"&amp;A233)="N/A",B233=0),"No","Yes")</f>
        <v>No</v>
      </c>
    </row>
    <row r="234" spans="1:16" x14ac:dyDescent="0.2">
      <c r="A234" s="62">
        <v>7</v>
      </c>
      <c r="B234" s="2">
        <f ca="1"/>
        <v>0</v>
      </c>
      <c r="C234" s="2">
        <f ca="1"/>
        <v>0</v>
      </c>
      <c r="D234" s="2">
        <f ca="1"/>
        <v>0</v>
      </c>
      <c r="E234" s="2">
        <f ca="1"/>
        <v>0</v>
      </c>
      <c r="F234" s="2">
        <f ca="1"/>
        <v>0</v>
      </c>
      <c r="G234" s="2">
        <f ca="1"/>
        <v>0</v>
      </c>
      <c r="H234" s="2">
        <f ca="1"/>
        <v>0</v>
      </c>
      <c r="I234" s="2">
        <f ca="1"/>
        <v>0</v>
      </c>
      <c r="J234" s="2">
        <f ca="1"/>
        <v>0</v>
      </c>
      <c r="K234" s="2">
        <f ca="1"/>
        <v>0</v>
      </c>
      <c r="L234" s="2" cm="1">
        <f t="array" aca="1" ref="L234" ca="1">IF(B234=0,0,INDIRECT("MRN_"&amp;A234))</f>
        <v>0</v>
      </c>
      <c r="M234" s="2">
        <f t="shared" ca="1" si="92"/>
        <v>0</v>
      </c>
      <c r="N234" s="2" t="str">
        <f t="shared" ca="1" si="93"/>
        <v>No</v>
      </c>
      <c r="O234" s="2" t="str">
        <f t="shared" ca="1" si="94"/>
        <v>No</v>
      </c>
      <c r="P234" s="2" t="str" cm="1">
        <f t="array" aca="1" ref="P234" ca="1">IF(OR(INDIRECT("MRN_"&amp;A234)="N/A",B234=0),"No","Yes")</f>
        <v>No</v>
      </c>
    </row>
    <row r="235" spans="1:16" x14ac:dyDescent="0.2">
      <c r="A235" s="62">
        <v>7</v>
      </c>
      <c r="B235" s="2">
        <f ca="1"/>
        <v>0</v>
      </c>
      <c r="C235" s="2">
        <f ca="1"/>
        <v>0</v>
      </c>
      <c r="D235" s="2">
        <f ca="1"/>
        <v>0</v>
      </c>
      <c r="E235" s="2">
        <f ca="1"/>
        <v>0</v>
      </c>
      <c r="F235" s="2">
        <f ca="1"/>
        <v>0</v>
      </c>
      <c r="G235" s="2">
        <f ca="1"/>
        <v>0</v>
      </c>
      <c r="H235" s="2">
        <f ca="1"/>
        <v>0</v>
      </c>
      <c r="I235" s="2">
        <f ca="1"/>
        <v>0</v>
      </c>
      <c r="J235" s="2">
        <f ca="1"/>
        <v>0</v>
      </c>
      <c r="K235" s="2">
        <f ca="1"/>
        <v>0</v>
      </c>
      <c r="L235" s="2" cm="1">
        <f t="array" aca="1" ref="L235" ca="1">IF(B235=0,0,INDIRECT("MRN_"&amp;A235))</f>
        <v>0</v>
      </c>
      <c r="M235" s="2">
        <f t="shared" ca="1" si="92"/>
        <v>0</v>
      </c>
      <c r="N235" s="2" t="str">
        <f t="shared" ca="1" si="93"/>
        <v>No</v>
      </c>
      <c r="O235" s="2" t="str">
        <f t="shared" ca="1" si="94"/>
        <v>No</v>
      </c>
      <c r="P235" s="2" t="str" cm="1">
        <f t="array" aca="1" ref="P235" ca="1">IF(OR(INDIRECT("MRN_"&amp;A235)="N/A",B235=0),"No","Yes")</f>
        <v>No</v>
      </c>
    </row>
    <row r="236" spans="1:16" x14ac:dyDescent="0.2">
      <c r="A236" s="62">
        <v>7</v>
      </c>
      <c r="B236" s="2">
        <f ca="1"/>
        <v>0</v>
      </c>
      <c r="C236" s="2">
        <f ca="1"/>
        <v>0</v>
      </c>
      <c r="D236" s="2">
        <f ca="1"/>
        <v>0</v>
      </c>
      <c r="E236" s="2">
        <f ca="1"/>
        <v>0</v>
      </c>
      <c r="F236" s="2">
        <f ca="1"/>
        <v>0</v>
      </c>
      <c r="G236" s="2">
        <f ca="1"/>
        <v>0</v>
      </c>
      <c r="H236" s="2">
        <f ca="1"/>
        <v>0</v>
      </c>
      <c r="I236" s="2">
        <f ca="1"/>
        <v>0</v>
      </c>
      <c r="J236" s="2">
        <f ca="1"/>
        <v>0</v>
      </c>
      <c r="K236" s="2">
        <f ca="1"/>
        <v>0</v>
      </c>
      <c r="L236" s="2" cm="1">
        <f t="array" aca="1" ref="L236" ca="1">IF(B236=0,0,INDIRECT("MRN_"&amp;A236))</f>
        <v>0</v>
      </c>
      <c r="M236" s="2">
        <f t="shared" ca="1" si="92"/>
        <v>0</v>
      </c>
      <c r="N236" s="2" t="str">
        <f t="shared" ca="1" si="93"/>
        <v>No</v>
      </c>
      <c r="O236" s="2" t="str">
        <f t="shared" ca="1" si="94"/>
        <v>No</v>
      </c>
      <c r="P236" s="2" t="str" cm="1">
        <f t="array" aca="1" ref="P236" ca="1">IF(OR(INDIRECT("MRN_"&amp;A236)="N/A",B236=0),"No","Yes")</f>
        <v>No</v>
      </c>
    </row>
    <row r="237" spans="1:16" x14ac:dyDescent="0.2">
      <c r="A237" s="62">
        <v>7</v>
      </c>
      <c r="B237" s="2">
        <f ca="1"/>
        <v>0</v>
      </c>
      <c r="C237" s="2">
        <f ca="1"/>
        <v>0</v>
      </c>
      <c r="D237" s="2">
        <f ca="1"/>
        <v>0</v>
      </c>
      <c r="E237" s="2">
        <f ca="1"/>
        <v>0</v>
      </c>
      <c r="F237" s="2">
        <f ca="1"/>
        <v>0</v>
      </c>
      <c r="G237" s="2">
        <f ca="1"/>
        <v>0</v>
      </c>
      <c r="H237" s="2">
        <f ca="1"/>
        <v>0</v>
      </c>
      <c r="I237" s="2">
        <f ca="1"/>
        <v>0</v>
      </c>
      <c r="J237" s="2">
        <f ca="1"/>
        <v>0</v>
      </c>
      <c r="K237" s="2">
        <f ca="1"/>
        <v>0</v>
      </c>
      <c r="L237" s="2" cm="1">
        <f t="array" aca="1" ref="L237" ca="1">IF(B237=0,0,INDIRECT("MRN_"&amp;A237))</f>
        <v>0</v>
      </c>
      <c r="M237" s="2">
        <f t="shared" ca="1" si="92"/>
        <v>0</v>
      </c>
      <c r="N237" s="2" t="str">
        <f t="shared" ca="1" si="93"/>
        <v>No</v>
      </c>
      <c r="O237" s="2" t="str">
        <f t="shared" ca="1" si="94"/>
        <v>No</v>
      </c>
      <c r="P237" s="2" t="str" cm="1">
        <f t="array" aca="1" ref="P237" ca="1">IF(OR(INDIRECT("MRN_"&amp;A237)="N/A",B237=0),"No","Yes")</f>
        <v>No</v>
      </c>
    </row>
    <row r="238" spans="1:16" x14ac:dyDescent="0.2">
      <c r="A238" s="62">
        <v>7</v>
      </c>
      <c r="B238" s="2">
        <f ca="1"/>
        <v>0</v>
      </c>
      <c r="C238" s="2">
        <f ca="1"/>
        <v>0</v>
      </c>
      <c r="D238" s="2">
        <f ca="1"/>
        <v>0</v>
      </c>
      <c r="E238" s="2">
        <f ca="1"/>
        <v>0</v>
      </c>
      <c r="F238" s="2">
        <f ca="1"/>
        <v>0</v>
      </c>
      <c r="G238" s="2">
        <f ca="1"/>
        <v>0</v>
      </c>
      <c r="H238" s="2">
        <f ca="1"/>
        <v>0</v>
      </c>
      <c r="I238" s="2">
        <f ca="1"/>
        <v>0</v>
      </c>
      <c r="J238" s="2">
        <f ca="1"/>
        <v>0</v>
      </c>
      <c r="K238" s="2">
        <f ca="1"/>
        <v>0</v>
      </c>
      <c r="L238" s="2" cm="1">
        <f t="array" aca="1" ref="L238" ca="1">IF(B238=0,0,INDIRECT("MRN_"&amp;A238))</f>
        <v>0</v>
      </c>
      <c r="M238" s="2">
        <f t="shared" ca="1" si="92"/>
        <v>0</v>
      </c>
      <c r="N238" s="2" t="str">
        <f t="shared" ca="1" si="93"/>
        <v>No</v>
      </c>
      <c r="O238" s="2" t="str">
        <f t="shared" ca="1" si="94"/>
        <v>No</v>
      </c>
      <c r="P238" s="2" t="str" cm="1">
        <f t="array" aca="1" ref="P238" ca="1">IF(OR(INDIRECT("MRN_"&amp;A238)="N/A",B238=0),"No","Yes")</f>
        <v>No</v>
      </c>
    </row>
    <row r="239" spans="1:16" x14ac:dyDescent="0.2">
      <c r="A239" s="62">
        <v>7</v>
      </c>
      <c r="B239" s="2">
        <f ca="1"/>
        <v>0</v>
      </c>
      <c r="C239" s="2">
        <f ca="1"/>
        <v>0</v>
      </c>
      <c r="D239" s="2">
        <f ca="1"/>
        <v>0</v>
      </c>
      <c r="E239" s="2">
        <f ca="1"/>
        <v>0</v>
      </c>
      <c r="F239" s="2">
        <f ca="1"/>
        <v>0</v>
      </c>
      <c r="G239" s="2">
        <f ca="1"/>
        <v>0</v>
      </c>
      <c r="H239" s="2">
        <f ca="1"/>
        <v>0</v>
      </c>
      <c r="I239" s="2">
        <f ca="1"/>
        <v>0</v>
      </c>
      <c r="J239" s="2">
        <f ca="1"/>
        <v>0</v>
      </c>
      <c r="K239" s="2">
        <f ca="1"/>
        <v>0</v>
      </c>
      <c r="L239" s="2" cm="1">
        <f t="array" aca="1" ref="L239" ca="1">IF(B239=0,0,INDIRECT("MRN_"&amp;A239))</f>
        <v>0</v>
      </c>
      <c r="M239" s="2">
        <f t="shared" ca="1" si="92"/>
        <v>0</v>
      </c>
      <c r="N239" s="2" t="str">
        <f t="shared" ca="1" si="93"/>
        <v>No</v>
      </c>
      <c r="O239" s="2" t="str">
        <f t="shared" ca="1" si="94"/>
        <v>No</v>
      </c>
      <c r="P239" s="2" t="str" cm="1">
        <f t="array" aca="1" ref="P239" ca="1">IF(OR(INDIRECT("MRN_"&amp;A239)="N/A",B239=0),"No","Yes")</f>
        <v>No</v>
      </c>
    </row>
    <row r="240" spans="1:16" x14ac:dyDescent="0.2">
      <c r="A240" s="62">
        <v>7</v>
      </c>
      <c r="B240" s="2">
        <f ca="1"/>
        <v>0</v>
      </c>
      <c r="C240" s="2">
        <f ca="1"/>
        <v>0</v>
      </c>
      <c r="D240" s="2">
        <f ca="1"/>
        <v>0</v>
      </c>
      <c r="E240" s="2">
        <f ca="1"/>
        <v>0</v>
      </c>
      <c r="F240" s="2">
        <f ca="1"/>
        <v>0</v>
      </c>
      <c r="G240" s="2">
        <f ca="1"/>
        <v>0</v>
      </c>
      <c r="H240" s="2">
        <f ca="1"/>
        <v>0</v>
      </c>
      <c r="I240" s="2">
        <f ca="1"/>
        <v>0</v>
      </c>
      <c r="J240" s="2">
        <f ca="1"/>
        <v>0</v>
      </c>
      <c r="K240" s="2">
        <f ca="1"/>
        <v>0</v>
      </c>
      <c r="L240" s="2" cm="1">
        <f t="array" aca="1" ref="L240" ca="1">IF(B240=0,0,INDIRECT("MRN_"&amp;A240))</f>
        <v>0</v>
      </c>
      <c r="M240" s="2">
        <f t="shared" ca="1" si="92"/>
        <v>0</v>
      </c>
      <c r="N240" s="2" t="str">
        <f t="shared" ca="1" si="93"/>
        <v>No</v>
      </c>
      <c r="O240" s="2" t="str">
        <f t="shared" ca="1" si="94"/>
        <v>No</v>
      </c>
      <c r="P240" s="2" t="str" cm="1">
        <f t="array" aca="1" ref="P240" ca="1">IF(OR(INDIRECT("MRN_"&amp;A240)="N/A",B240=0),"No","Yes")</f>
        <v>No</v>
      </c>
    </row>
    <row r="241" spans="1:16" x14ac:dyDescent="0.2">
      <c r="A241" s="62">
        <v>7</v>
      </c>
      <c r="B241" s="2">
        <f ca="1"/>
        <v>0</v>
      </c>
      <c r="C241" s="2">
        <f ca="1"/>
        <v>0</v>
      </c>
      <c r="D241" s="2">
        <f ca="1"/>
        <v>0</v>
      </c>
      <c r="E241" s="2">
        <f ca="1"/>
        <v>0</v>
      </c>
      <c r="F241" s="2">
        <f ca="1"/>
        <v>0</v>
      </c>
      <c r="G241" s="2">
        <f ca="1"/>
        <v>0</v>
      </c>
      <c r="H241" s="2">
        <f ca="1"/>
        <v>0</v>
      </c>
      <c r="I241" s="2">
        <f ca="1"/>
        <v>0</v>
      </c>
      <c r="J241" s="2">
        <f ca="1"/>
        <v>0</v>
      </c>
      <c r="K241" s="2">
        <f ca="1"/>
        <v>0</v>
      </c>
      <c r="L241" s="2" cm="1">
        <f t="array" aca="1" ref="L241" ca="1">IF(B241=0,0,INDIRECT("MRN_"&amp;A241))</f>
        <v>0</v>
      </c>
      <c r="M241" s="2">
        <f t="shared" ca="1" si="92"/>
        <v>0</v>
      </c>
      <c r="N241" s="2" t="str">
        <f t="shared" ca="1" si="93"/>
        <v>No</v>
      </c>
      <c r="O241" s="2" t="str">
        <f t="shared" ca="1" si="94"/>
        <v>No</v>
      </c>
      <c r="P241" s="2" t="str" cm="1">
        <f t="array" aca="1" ref="P241" ca="1">IF(OR(INDIRECT("MRN_"&amp;A241)="N/A",B241=0),"No","Yes")</f>
        <v>No</v>
      </c>
    </row>
    <row r="242" spans="1:16" x14ac:dyDescent="0.2">
      <c r="A242" s="62">
        <v>7</v>
      </c>
      <c r="B242" s="2">
        <f ca="1"/>
        <v>0</v>
      </c>
      <c r="C242" s="2">
        <f ca="1"/>
        <v>0</v>
      </c>
      <c r="D242" s="2">
        <f ca="1"/>
        <v>0</v>
      </c>
      <c r="E242" s="2">
        <f ca="1"/>
        <v>0</v>
      </c>
      <c r="F242" s="2">
        <f ca="1"/>
        <v>0</v>
      </c>
      <c r="G242" s="2">
        <f ca="1"/>
        <v>0</v>
      </c>
      <c r="H242" s="2">
        <f ca="1"/>
        <v>0</v>
      </c>
      <c r="I242" s="2">
        <f ca="1"/>
        <v>0</v>
      </c>
      <c r="J242" s="2">
        <f ca="1"/>
        <v>0</v>
      </c>
      <c r="K242" s="2">
        <f ca="1"/>
        <v>0</v>
      </c>
      <c r="L242" s="2" cm="1">
        <f t="array" aca="1" ref="L242" ca="1">IF(B242=0,0,INDIRECT("MRN_"&amp;A242))</f>
        <v>0</v>
      </c>
      <c r="M242" s="2">
        <f t="shared" ca="1" si="92"/>
        <v>0</v>
      </c>
      <c r="N242" s="2" t="str">
        <f t="shared" ca="1" si="93"/>
        <v>No</v>
      </c>
      <c r="O242" s="2" t="str">
        <f t="shared" ca="1" si="94"/>
        <v>No</v>
      </c>
      <c r="P242" s="2" t="str" cm="1">
        <f t="array" aca="1" ref="P242" ca="1">IF(OR(INDIRECT("MRN_"&amp;A242)="N/A",B242=0),"No","Yes")</f>
        <v>No</v>
      </c>
    </row>
    <row r="243" spans="1:16" x14ac:dyDescent="0.2">
      <c r="A243" s="62">
        <v>7</v>
      </c>
      <c r="B243" s="2">
        <f ca="1"/>
        <v>0</v>
      </c>
      <c r="C243" s="2">
        <f ca="1"/>
        <v>0</v>
      </c>
      <c r="D243" s="2">
        <f ca="1"/>
        <v>0</v>
      </c>
      <c r="E243" s="2">
        <f ca="1"/>
        <v>0</v>
      </c>
      <c r="F243" s="2">
        <f ca="1"/>
        <v>0</v>
      </c>
      <c r="G243" s="2">
        <f ca="1"/>
        <v>0</v>
      </c>
      <c r="H243" s="2">
        <f ca="1"/>
        <v>0</v>
      </c>
      <c r="I243" s="2">
        <f ca="1"/>
        <v>0</v>
      </c>
      <c r="J243" s="2">
        <f ca="1"/>
        <v>0</v>
      </c>
      <c r="K243" s="2">
        <f ca="1"/>
        <v>0</v>
      </c>
      <c r="L243" s="2" cm="1">
        <f t="array" aca="1" ref="L243" ca="1">IF(B243=0,0,INDIRECT("MRN_"&amp;A243))</f>
        <v>0</v>
      </c>
      <c r="M243" s="2">
        <f t="shared" ca="1" si="92"/>
        <v>0</v>
      </c>
      <c r="N243" s="2" t="str">
        <f t="shared" ca="1" si="93"/>
        <v>No</v>
      </c>
      <c r="O243" s="2" t="str">
        <f t="shared" ca="1" si="94"/>
        <v>No</v>
      </c>
      <c r="P243" s="2" t="str" cm="1">
        <f t="array" aca="1" ref="P243" ca="1">IF(OR(INDIRECT("MRN_"&amp;A243)="N/A",B243=0),"No","Yes")</f>
        <v>No</v>
      </c>
    </row>
    <row r="244" spans="1:16" x14ac:dyDescent="0.2">
      <c r="A244" s="62">
        <v>7</v>
      </c>
      <c r="B244" s="2">
        <f ca="1"/>
        <v>0</v>
      </c>
      <c r="C244" s="2">
        <f ca="1"/>
        <v>0</v>
      </c>
      <c r="D244" s="2">
        <f ca="1"/>
        <v>0</v>
      </c>
      <c r="E244" s="2">
        <f ca="1"/>
        <v>0</v>
      </c>
      <c r="F244" s="2">
        <f ca="1"/>
        <v>0</v>
      </c>
      <c r="G244" s="2">
        <f ca="1"/>
        <v>0</v>
      </c>
      <c r="H244" s="2">
        <f ca="1"/>
        <v>0</v>
      </c>
      <c r="I244" s="2">
        <f ca="1"/>
        <v>0</v>
      </c>
      <c r="J244" s="2">
        <f ca="1"/>
        <v>0</v>
      </c>
      <c r="K244" s="2">
        <f ca="1"/>
        <v>0</v>
      </c>
      <c r="L244" s="2" cm="1">
        <f t="array" aca="1" ref="L244" ca="1">IF(B244=0,0,INDIRECT("MRN_"&amp;A244))</f>
        <v>0</v>
      </c>
      <c r="M244" s="2">
        <f t="shared" ca="1" si="92"/>
        <v>0</v>
      </c>
      <c r="N244" s="2" t="str">
        <f t="shared" ca="1" si="93"/>
        <v>No</v>
      </c>
      <c r="O244" s="2" t="str">
        <f t="shared" ca="1" si="94"/>
        <v>No</v>
      </c>
      <c r="P244" s="2" t="str" cm="1">
        <f t="array" aca="1" ref="P244" ca="1">IF(OR(INDIRECT("MRN_"&amp;A244)="N/A",B244=0),"No","Yes")</f>
        <v>No</v>
      </c>
    </row>
    <row r="245" spans="1:16" x14ac:dyDescent="0.2">
      <c r="A245" s="62">
        <v>7</v>
      </c>
      <c r="B245" s="2">
        <f ca="1"/>
        <v>0</v>
      </c>
      <c r="C245" s="2">
        <f ca="1"/>
        <v>0</v>
      </c>
      <c r="D245" s="2">
        <f ca="1"/>
        <v>0</v>
      </c>
      <c r="E245" s="2">
        <f ca="1"/>
        <v>0</v>
      </c>
      <c r="F245" s="2">
        <f ca="1"/>
        <v>0</v>
      </c>
      <c r="G245" s="2">
        <f ca="1"/>
        <v>0</v>
      </c>
      <c r="H245" s="2">
        <f ca="1"/>
        <v>0</v>
      </c>
      <c r="I245" s="2">
        <f ca="1"/>
        <v>0</v>
      </c>
      <c r="J245" s="2">
        <f ca="1"/>
        <v>0</v>
      </c>
      <c r="K245" s="2">
        <f ca="1"/>
        <v>0</v>
      </c>
      <c r="L245" s="2" cm="1">
        <f t="array" aca="1" ref="L245" ca="1">IF(B245=0,0,INDIRECT("MRN_"&amp;A245))</f>
        <v>0</v>
      </c>
      <c r="M245" s="2">
        <f t="shared" ca="1" si="92"/>
        <v>0</v>
      </c>
      <c r="N245" s="2" t="str">
        <f t="shared" ca="1" si="93"/>
        <v>No</v>
      </c>
      <c r="O245" s="2" t="str">
        <f t="shared" ca="1" si="94"/>
        <v>No</v>
      </c>
      <c r="P245" s="2" t="str" cm="1">
        <f t="array" aca="1" ref="P245" ca="1">IF(OR(INDIRECT("MRN_"&amp;A245)="N/A",B245=0),"No","Yes")</f>
        <v>No</v>
      </c>
    </row>
    <row r="246" spans="1:16" x14ac:dyDescent="0.2">
      <c r="A246" s="62">
        <v>8</v>
      </c>
      <c r="B246" s="2" cm="1">
        <f t="array" aca="1" ref="B246:K275" ca="1">INDIRECT("Services_"&amp;A246)</f>
        <v>0</v>
      </c>
      <c r="C246" s="2">
        <f ca="1"/>
        <v>0</v>
      </c>
      <c r="D246" s="2">
        <f ca="1"/>
        <v>0</v>
      </c>
      <c r="E246" s="2">
        <f ca="1"/>
        <v>0</v>
      </c>
      <c r="F246" s="2">
        <f ca="1"/>
        <v>0</v>
      </c>
      <c r="G246" s="2">
        <f ca="1"/>
        <v>0</v>
      </c>
      <c r="H246" s="2">
        <f ca="1"/>
        <v>0</v>
      </c>
      <c r="I246" s="2">
        <f ca="1"/>
        <v>0</v>
      </c>
      <c r="J246" s="2">
        <f ca="1"/>
        <v>0</v>
      </c>
      <c r="K246" s="2">
        <f ca="1"/>
        <v>0</v>
      </c>
      <c r="L246" s="2" cm="1">
        <f t="array" aca="1" ref="L246" ca="1">IF(B246=0,0,INDIRECT("MRN_"&amp;A246))</f>
        <v>0</v>
      </c>
      <c r="M246" s="2">
        <f t="shared" ca="1" si="92"/>
        <v>0</v>
      </c>
      <c r="N246" s="2" t="str">
        <f t="shared" ca="1" si="93"/>
        <v>No</v>
      </c>
      <c r="O246" s="2" t="str">
        <f t="shared" ca="1" si="94"/>
        <v>No</v>
      </c>
      <c r="P246" s="2" t="str" cm="1">
        <f t="array" aca="1" ref="P246" ca="1">IF(OR(INDIRECT("MRN_"&amp;A246)="N/A",B246=0),"No","Yes")</f>
        <v>No</v>
      </c>
    </row>
    <row r="247" spans="1:16" x14ac:dyDescent="0.2">
      <c r="A247" s="62">
        <v>8</v>
      </c>
      <c r="B247" s="2">
        <f ca="1"/>
        <v>0</v>
      </c>
      <c r="C247" s="2">
        <f ca="1"/>
        <v>0</v>
      </c>
      <c r="D247" s="2">
        <f ca="1"/>
        <v>0</v>
      </c>
      <c r="E247" s="2">
        <f ca="1"/>
        <v>0</v>
      </c>
      <c r="F247" s="2">
        <f ca="1"/>
        <v>0</v>
      </c>
      <c r="G247" s="2">
        <f ca="1"/>
        <v>0</v>
      </c>
      <c r="H247" s="2">
        <f ca="1"/>
        <v>0</v>
      </c>
      <c r="I247" s="2">
        <f ca="1"/>
        <v>0</v>
      </c>
      <c r="J247" s="2">
        <f ca="1"/>
        <v>0</v>
      </c>
      <c r="K247" s="2">
        <f ca="1"/>
        <v>0</v>
      </c>
      <c r="L247" s="2" cm="1">
        <f t="array" aca="1" ref="L247" ca="1">IF(B247=0,0,INDIRECT("MRN_"&amp;A247))</f>
        <v>0</v>
      </c>
      <c r="M247" s="2">
        <f t="shared" ca="1" si="92"/>
        <v>0</v>
      </c>
      <c r="N247" s="2" t="str">
        <f t="shared" ca="1" si="93"/>
        <v>No</v>
      </c>
      <c r="O247" s="2" t="str">
        <f t="shared" ca="1" si="94"/>
        <v>No</v>
      </c>
      <c r="P247" s="2" t="str" cm="1">
        <f t="array" aca="1" ref="P247" ca="1">IF(OR(INDIRECT("MRN_"&amp;A247)="N/A",B247=0),"No","Yes")</f>
        <v>No</v>
      </c>
    </row>
    <row r="248" spans="1:16" x14ac:dyDescent="0.2">
      <c r="A248" s="62">
        <v>8</v>
      </c>
      <c r="B248" s="2">
        <f ca="1"/>
        <v>0</v>
      </c>
      <c r="C248" s="2">
        <f ca="1"/>
        <v>0</v>
      </c>
      <c r="D248" s="2">
        <f ca="1"/>
        <v>0</v>
      </c>
      <c r="E248" s="2">
        <f ca="1"/>
        <v>0</v>
      </c>
      <c r="F248" s="2">
        <f ca="1"/>
        <v>0</v>
      </c>
      <c r="G248" s="2">
        <f ca="1"/>
        <v>0</v>
      </c>
      <c r="H248" s="2">
        <f ca="1"/>
        <v>0</v>
      </c>
      <c r="I248" s="2">
        <f ca="1"/>
        <v>0</v>
      </c>
      <c r="J248" s="2">
        <f ca="1"/>
        <v>0</v>
      </c>
      <c r="K248" s="2">
        <f ca="1"/>
        <v>0</v>
      </c>
      <c r="L248" s="2" cm="1">
        <f t="array" aca="1" ref="L248" ca="1">IF(B248=0,0,INDIRECT("MRN_"&amp;A248))</f>
        <v>0</v>
      </c>
      <c r="M248" s="2">
        <f t="shared" ca="1" si="92"/>
        <v>0</v>
      </c>
      <c r="N248" s="2" t="str">
        <f t="shared" ca="1" si="93"/>
        <v>No</v>
      </c>
      <c r="O248" s="2" t="str">
        <f t="shared" ca="1" si="94"/>
        <v>No</v>
      </c>
      <c r="P248" s="2" t="str" cm="1">
        <f t="array" aca="1" ref="P248" ca="1">IF(OR(INDIRECT("MRN_"&amp;A248)="N/A",B248=0),"No","Yes")</f>
        <v>No</v>
      </c>
    </row>
    <row r="249" spans="1:16" x14ac:dyDescent="0.2">
      <c r="A249" s="62">
        <v>8</v>
      </c>
      <c r="B249" s="2">
        <f ca="1"/>
        <v>0</v>
      </c>
      <c r="C249" s="2">
        <f ca="1"/>
        <v>0</v>
      </c>
      <c r="D249" s="2">
        <f ca="1"/>
        <v>0</v>
      </c>
      <c r="E249" s="2">
        <f ca="1"/>
        <v>0</v>
      </c>
      <c r="F249" s="2">
        <f ca="1"/>
        <v>0</v>
      </c>
      <c r="G249" s="2">
        <f ca="1"/>
        <v>0</v>
      </c>
      <c r="H249" s="2">
        <f ca="1"/>
        <v>0</v>
      </c>
      <c r="I249" s="2">
        <f ca="1"/>
        <v>0</v>
      </c>
      <c r="J249" s="2">
        <f ca="1"/>
        <v>0</v>
      </c>
      <c r="K249" s="2">
        <f ca="1"/>
        <v>0</v>
      </c>
      <c r="L249" s="2" cm="1">
        <f t="array" aca="1" ref="L249" ca="1">IF(B249=0,0,INDIRECT("MRN_"&amp;A249))</f>
        <v>0</v>
      </c>
      <c r="M249" s="2">
        <f t="shared" ca="1" si="92"/>
        <v>0</v>
      </c>
      <c r="N249" s="2" t="str">
        <f t="shared" ca="1" si="93"/>
        <v>No</v>
      </c>
      <c r="O249" s="2" t="str">
        <f t="shared" ca="1" si="94"/>
        <v>No</v>
      </c>
      <c r="P249" s="2" t="str" cm="1">
        <f t="array" aca="1" ref="P249" ca="1">IF(OR(INDIRECT("MRN_"&amp;A249)="N/A",B249=0),"No","Yes")</f>
        <v>No</v>
      </c>
    </row>
    <row r="250" spans="1:16" x14ac:dyDescent="0.2">
      <c r="A250" s="62">
        <v>8</v>
      </c>
      <c r="B250" s="2">
        <f ca="1"/>
        <v>0</v>
      </c>
      <c r="C250" s="2">
        <f ca="1"/>
        <v>0</v>
      </c>
      <c r="D250" s="2">
        <f ca="1"/>
        <v>0</v>
      </c>
      <c r="E250" s="2">
        <f ca="1"/>
        <v>0</v>
      </c>
      <c r="F250" s="2">
        <f ca="1"/>
        <v>0</v>
      </c>
      <c r="G250" s="2">
        <f ca="1"/>
        <v>0</v>
      </c>
      <c r="H250" s="2">
        <f ca="1"/>
        <v>0</v>
      </c>
      <c r="I250" s="2">
        <f ca="1"/>
        <v>0</v>
      </c>
      <c r="J250" s="2">
        <f ca="1"/>
        <v>0</v>
      </c>
      <c r="K250" s="2">
        <f ca="1"/>
        <v>0</v>
      </c>
      <c r="L250" s="2" cm="1">
        <f t="array" aca="1" ref="L250" ca="1">IF(B250=0,0,INDIRECT("MRN_"&amp;A250))</f>
        <v>0</v>
      </c>
      <c r="M250" s="2">
        <f t="shared" ca="1" si="92"/>
        <v>0</v>
      </c>
      <c r="N250" s="2" t="str">
        <f t="shared" ca="1" si="93"/>
        <v>No</v>
      </c>
      <c r="O250" s="2" t="str">
        <f t="shared" ca="1" si="94"/>
        <v>No</v>
      </c>
      <c r="P250" s="2" t="str" cm="1">
        <f t="array" aca="1" ref="P250" ca="1">IF(OR(INDIRECT("MRN_"&amp;A250)="N/A",B250=0),"No","Yes")</f>
        <v>No</v>
      </c>
    </row>
    <row r="251" spans="1:16" x14ac:dyDescent="0.2">
      <c r="A251" s="62">
        <v>8</v>
      </c>
      <c r="B251" s="2">
        <f ca="1"/>
        <v>0</v>
      </c>
      <c r="C251" s="2">
        <f ca="1"/>
        <v>0</v>
      </c>
      <c r="D251" s="2">
        <f ca="1"/>
        <v>0</v>
      </c>
      <c r="E251" s="2">
        <f ca="1"/>
        <v>0</v>
      </c>
      <c r="F251" s="2">
        <f ca="1"/>
        <v>0</v>
      </c>
      <c r="G251" s="2">
        <f ca="1"/>
        <v>0</v>
      </c>
      <c r="H251" s="2">
        <f ca="1"/>
        <v>0</v>
      </c>
      <c r="I251" s="2">
        <f ca="1"/>
        <v>0</v>
      </c>
      <c r="J251" s="2">
        <f ca="1"/>
        <v>0</v>
      </c>
      <c r="K251" s="2">
        <f ca="1"/>
        <v>0</v>
      </c>
      <c r="L251" s="2" cm="1">
        <f t="array" aca="1" ref="L251" ca="1">IF(B251=0,0,INDIRECT("MRN_"&amp;A251))</f>
        <v>0</v>
      </c>
      <c r="M251" s="2">
        <f t="shared" ca="1" si="92"/>
        <v>0</v>
      </c>
      <c r="N251" s="2" t="str">
        <f t="shared" ca="1" si="93"/>
        <v>No</v>
      </c>
      <c r="O251" s="2" t="str">
        <f t="shared" ca="1" si="94"/>
        <v>No</v>
      </c>
      <c r="P251" s="2" t="str" cm="1">
        <f t="array" aca="1" ref="P251" ca="1">IF(OR(INDIRECT("MRN_"&amp;A251)="N/A",B251=0),"No","Yes")</f>
        <v>No</v>
      </c>
    </row>
    <row r="252" spans="1:16" x14ac:dyDescent="0.2">
      <c r="A252" s="62">
        <v>8</v>
      </c>
      <c r="B252" s="2">
        <f ca="1"/>
        <v>0</v>
      </c>
      <c r="C252" s="2">
        <f ca="1"/>
        <v>0</v>
      </c>
      <c r="D252" s="2">
        <f ca="1"/>
        <v>0</v>
      </c>
      <c r="E252" s="2">
        <f ca="1"/>
        <v>0</v>
      </c>
      <c r="F252" s="2">
        <f ca="1"/>
        <v>0</v>
      </c>
      <c r="G252" s="2">
        <f ca="1"/>
        <v>0</v>
      </c>
      <c r="H252" s="2">
        <f ca="1"/>
        <v>0</v>
      </c>
      <c r="I252" s="2">
        <f ca="1"/>
        <v>0</v>
      </c>
      <c r="J252" s="2">
        <f ca="1"/>
        <v>0</v>
      </c>
      <c r="K252" s="2">
        <f ca="1"/>
        <v>0</v>
      </c>
      <c r="L252" s="2" cm="1">
        <f t="array" aca="1" ref="L252" ca="1">IF(B252=0,0,INDIRECT("MRN_"&amp;A252))</f>
        <v>0</v>
      </c>
      <c r="M252" s="2">
        <f t="shared" ca="1" si="92"/>
        <v>0</v>
      </c>
      <c r="N252" s="2" t="str">
        <f t="shared" ca="1" si="93"/>
        <v>No</v>
      </c>
      <c r="O252" s="2" t="str">
        <f t="shared" ca="1" si="94"/>
        <v>No</v>
      </c>
      <c r="P252" s="2" t="str" cm="1">
        <f t="array" aca="1" ref="P252" ca="1">IF(OR(INDIRECT("MRN_"&amp;A252)="N/A",B252=0),"No","Yes")</f>
        <v>No</v>
      </c>
    </row>
    <row r="253" spans="1:16" x14ac:dyDescent="0.2">
      <c r="A253" s="62">
        <v>8</v>
      </c>
      <c r="B253" s="2">
        <f ca="1"/>
        <v>0</v>
      </c>
      <c r="C253" s="2">
        <f ca="1"/>
        <v>0</v>
      </c>
      <c r="D253" s="2">
        <f ca="1"/>
        <v>0</v>
      </c>
      <c r="E253" s="2">
        <f ca="1"/>
        <v>0</v>
      </c>
      <c r="F253" s="2">
        <f ca="1"/>
        <v>0</v>
      </c>
      <c r="G253" s="2">
        <f ca="1"/>
        <v>0</v>
      </c>
      <c r="H253" s="2">
        <f ca="1"/>
        <v>0</v>
      </c>
      <c r="I253" s="2">
        <f ca="1"/>
        <v>0</v>
      </c>
      <c r="J253" s="2">
        <f ca="1"/>
        <v>0</v>
      </c>
      <c r="K253" s="2">
        <f ca="1"/>
        <v>0</v>
      </c>
      <c r="L253" s="2" cm="1">
        <f t="array" aca="1" ref="L253" ca="1">IF(B253=0,0,INDIRECT("MRN_"&amp;A253))</f>
        <v>0</v>
      </c>
      <c r="M253" s="2">
        <f t="shared" ca="1" si="92"/>
        <v>0</v>
      </c>
      <c r="N253" s="2" t="str">
        <f t="shared" ca="1" si="93"/>
        <v>No</v>
      </c>
      <c r="O253" s="2" t="str">
        <f t="shared" ca="1" si="94"/>
        <v>No</v>
      </c>
      <c r="P253" s="2" t="str" cm="1">
        <f t="array" aca="1" ref="P253" ca="1">IF(OR(INDIRECT("MRN_"&amp;A253)="N/A",B253=0),"No","Yes")</f>
        <v>No</v>
      </c>
    </row>
    <row r="254" spans="1:16" x14ac:dyDescent="0.2">
      <c r="A254" s="62">
        <v>8</v>
      </c>
      <c r="B254" s="2">
        <f ca="1"/>
        <v>0</v>
      </c>
      <c r="C254" s="2">
        <f ca="1"/>
        <v>0</v>
      </c>
      <c r="D254" s="2">
        <f ca="1"/>
        <v>0</v>
      </c>
      <c r="E254" s="2">
        <f ca="1"/>
        <v>0</v>
      </c>
      <c r="F254" s="2">
        <f ca="1"/>
        <v>0</v>
      </c>
      <c r="G254" s="2">
        <f ca="1"/>
        <v>0</v>
      </c>
      <c r="H254" s="2">
        <f ca="1"/>
        <v>0</v>
      </c>
      <c r="I254" s="2">
        <f ca="1"/>
        <v>0</v>
      </c>
      <c r="J254" s="2">
        <f ca="1"/>
        <v>0</v>
      </c>
      <c r="K254" s="2">
        <f ca="1"/>
        <v>0</v>
      </c>
      <c r="L254" s="2" cm="1">
        <f t="array" aca="1" ref="L254" ca="1">IF(B254=0,0,INDIRECT("MRN_"&amp;A254))</f>
        <v>0</v>
      </c>
      <c r="M254" s="2">
        <f t="shared" ca="1" si="92"/>
        <v>0</v>
      </c>
      <c r="N254" s="2" t="str">
        <f t="shared" ca="1" si="93"/>
        <v>No</v>
      </c>
      <c r="O254" s="2" t="str">
        <f t="shared" ca="1" si="94"/>
        <v>No</v>
      </c>
      <c r="P254" s="2" t="str" cm="1">
        <f t="array" aca="1" ref="P254" ca="1">IF(OR(INDIRECT("MRN_"&amp;A254)="N/A",B254=0),"No","Yes")</f>
        <v>No</v>
      </c>
    </row>
    <row r="255" spans="1:16" x14ac:dyDescent="0.2">
      <c r="A255" s="62">
        <v>8</v>
      </c>
      <c r="B255" s="2">
        <f ca="1"/>
        <v>0</v>
      </c>
      <c r="C255" s="2">
        <f ca="1"/>
        <v>0</v>
      </c>
      <c r="D255" s="2">
        <f ca="1"/>
        <v>0</v>
      </c>
      <c r="E255" s="2">
        <f ca="1"/>
        <v>0</v>
      </c>
      <c r="F255" s="2">
        <f ca="1"/>
        <v>0</v>
      </c>
      <c r="G255" s="2">
        <f ca="1"/>
        <v>0</v>
      </c>
      <c r="H255" s="2">
        <f ca="1"/>
        <v>0</v>
      </c>
      <c r="I255" s="2">
        <f ca="1"/>
        <v>0</v>
      </c>
      <c r="J255" s="2">
        <f ca="1"/>
        <v>0</v>
      </c>
      <c r="K255" s="2">
        <f ca="1"/>
        <v>0</v>
      </c>
      <c r="L255" s="2" cm="1">
        <f t="array" aca="1" ref="L255" ca="1">IF(B255=0,0,INDIRECT("MRN_"&amp;A255))</f>
        <v>0</v>
      </c>
      <c r="M255" s="2">
        <f t="shared" ca="1" si="92"/>
        <v>0</v>
      </c>
      <c r="N255" s="2" t="str">
        <f t="shared" ca="1" si="93"/>
        <v>No</v>
      </c>
      <c r="O255" s="2" t="str">
        <f t="shared" ca="1" si="94"/>
        <v>No</v>
      </c>
      <c r="P255" s="2" t="str" cm="1">
        <f t="array" aca="1" ref="P255" ca="1">IF(OR(INDIRECT("MRN_"&amp;A255)="N/A",B255=0),"No","Yes")</f>
        <v>No</v>
      </c>
    </row>
    <row r="256" spans="1:16" x14ac:dyDescent="0.2">
      <c r="A256" s="62">
        <v>8</v>
      </c>
      <c r="B256" s="2">
        <f ca="1"/>
        <v>0</v>
      </c>
      <c r="C256" s="2">
        <f ca="1"/>
        <v>0</v>
      </c>
      <c r="D256" s="2">
        <f ca="1"/>
        <v>0</v>
      </c>
      <c r="E256" s="2">
        <f ca="1"/>
        <v>0</v>
      </c>
      <c r="F256" s="2">
        <f ca="1"/>
        <v>0</v>
      </c>
      <c r="G256" s="2">
        <f ca="1"/>
        <v>0</v>
      </c>
      <c r="H256" s="2">
        <f ca="1"/>
        <v>0</v>
      </c>
      <c r="I256" s="2">
        <f ca="1"/>
        <v>0</v>
      </c>
      <c r="J256" s="2">
        <f ca="1"/>
        <v>0</v>
      </c>
      <c r="K256" s="2">
        <f ca="1"/>
        <v>0</v>
      </c>
      <c r="L256" s="2" cm="1">
        <f t="array" aca="1" ref="L256" ca="1">IF(B256=0,0,INDIRECT("MRN_"&amp;A256))</f>
        <v>0</v>
      </c>
      <c r="M256" s="2">
        <f t="shared" ca="1" si="92"/>
        <v>0</v>
      </c>
      <c r="N256" s="2" t="str">
        <f t="shared" ca="1" si="93"/>
        <v>No</v>
      </c>
      <c r="O256" s="2" t="str">
        <f t="shared" ca="1" si="94"/>
        <v>No</v>
      </c>
      <c r="P256" s="2" t="str" cm="1">
        <f t="array" aca="1" ref="P256" ca="1">IF(OR(INDIRECT("MRN_"&amp;A256)="N/A",B256=0),"No","Yes")</f>
        <v>No</v>
      </c>
    </row>
    <row r="257" spans="1:16" x14ac:dyDescent="0.2">
      <c r="A257" s="62">
        <v>8</v>
      </c>
      <c r="B257" s="2">
        <f ca="1"/>
        <v>0</v>
      </c>
      <c r="C257" s="2">
        <f ca="1"/>
        <v>0</v>
      </c>
      <c r="D257" s="2">
        <f ca="1"/>
        <v>0</v>
      </c>
      <c r="E257" s="2">
        <f ca="1"/>
        <v>0</v>
      </c>
      <c r="F257" s="2">
        <f ca="1"/>
        <v>0</v>
      </c>
      <c r="G257" s="2">
        <f ca="1"/>
        <v>0</v>
      </c>
      <c r="H257" s="2">
        <f ca="1"/>
        <v>0</v>
      </c>
      <c r="I257" s="2">
        <f ca="1"/>
        <v>0</v>
      </c>
      <c r="J257" s="2">
        <f ca="1"/>
        <v>0</v>
      </c>
      <c r="K257" s="2">
        <f ca="1"/>
        <v>0</v>
      </c>
      <c r="L257" s="2" cm="1">
        <f t="array" aca="1" ref="L257" ca="1">IF(B257=0,0,INDIRECT("MRN_"&amp;A257))</f>
        <v>0</v>
      </c>
      <c r="M257" s="2">
        <f t="shared" ca="1" si="92"/>
        <v>0</v>
      </c>
      <c r="N257" s="2" t="str">
        <f t="shared" ca="1" si="93"/>
        <v>No</v>
      </c>
      <c r="O257" s="2" t="str">
        <f t="shared" ca="1" si="94"/>
        <v>No</v>
      </c>
      <c r="P257" s="2" t="str" cm="1">
        <f t="array" aca="1" ref="P257" ca="1">IF(OR(INDIRECT("MRN_"&amp;A257)="N/A",B257=0),"No","Yes")</f>
        <v>No</v>
      </c>
    </row>
    <row r="258" spans="1:16" x14ac:dyDescent="0.2">
      <c r="A258" s="62">
        <v>8</v>
      </c>
      <c r="B258" s="2">
        <f ca="1"/>
        <v>0</v>
      </c>
      <c r="C258" s="2">
        <f ca="1"/>
        <v>0</v>
      </c>
      <c r="D258" s="2">
        <f ca="1"/>
        <v>0</v>
      </c>
      <c r="E258" s="2">
        <f ca="1"/>
        <v>0</v>
      </c>
      <c r="F258" s="2">
        <f ca="1"/>
        <v>0</v>
      </c>
      <c r="G258" s="2">
        <f ca="1"/>
        <v>0</v>
      </c>
      <c r="H258" s="2">
        <f ca="1"/>
        <v>0</v>
      </c>
      <c r="I258" s="2">
        <f ca="1"/>
        <v>0</v>
      </c>
      <c r="J258" s="2">
        <f ca="1"/>
        <v>0</v>
      </c>
      <c r="K258" s="2">
        <f ca="1"/>
        <v>0</v>
      </c>
      <c r="L258" s="2" cm="1">
        <f t="array" aca="1" ref="L258" ca="1">IF(B258=0,0,INDIRECT("MRN_"&amp;A258))</f>
        <v>0</v>
      </c>
      <c r="M258" s="2">
        <f t="shared" ca="1" si="92"/>
        <v>0</v>
      </c>
      <c r="N258" s="2" t="str">
        <f t="shared" ca="1" si="93"/>
        <v>No</v>
      </c>
      <c r="O258" s="2" t="str">
        <f t="shared" ca="1" si="94"/>
        <v>No</v>
      </c>
      <c r="P258" s="2" t="str" cm="1">
        <f t="array" aca="1" ref="P258" ca="1">IF(OR(INDIRECT("MRN_"&amp;A258)="N/A",B258=0),"No","Yes")</f>
        <v>No</v>
      </c>
    </row>
    <row r="259" spans="1:16" x14ac:dyDescent="0.2">
      <c r="A259" s="62">
        <v>8</v>
      </c>
      <c r="B259" s="2">
        <f ca="1"/>
        <v>0</v>
      </c>
      <c r="C259" s="2">
        <f ca="1"/>
        <v>0</v>
      </c>
      <c r="D259" s="2">
        <f ca="1"/>
        <v>0</v>
      </c>
      <c r="E259" s="2">
        <f ca="1"/>
        <v>0</v>
      </c>
      <c r="F259" s="2">
        <f ca="1"/>
        <v>0</v>
      </c>
      <c r="G259" s="2">
        <f ca="1"/>
        <v>0</v>
      </c>
      <c r="H259" s="2">
        <f ca="1"/>
        <v>0</v>
      </c>
      <c r="I259" s="2">
        <f ca="1"/>
        <v>0</v>
      </c>
      <c r="J259" s="2">
        <f ca="1"/>
        <v>0</v>
      </c>
      <c r="K259" s="2">
        <f ca="1"/>
        <v>0</v>
      </c>
      <c r="L259" s="2" cm="1">
        <f t="array" aca="1" ref="L259" ca="1">IF(B259=0,0,INDIRECT("MRN_"&amp;A259))</f>
        <v>0</v>
      </c>
      <c r="M259" s="2">
        <f t="shared" ca="1" si="92"/>
        <v>0</v>
      </c>
      <c r="N259" s="2" t="str">
        <f t="shared" ca="1" si="93"/>
        <v>No</v>
      </c>
      <c r="O259" s="2" t="str">
        <f t="shared" ca="1" si="94"/>
        <v>No</v>
      </c>
      <c r="P259" s="2" t="str" cm="1">
        <f t="array" aca="1" ref="P259" ca="1">IF(OR(INDIRECT("MRN_"&amp;A259)="N/A",B259=0),"No","Yes")</f>
        <v>No</v>
      </c>
    </row>
    <row r="260" spans="1:16" x14ac:dyDescent="0.2">
      <c r="A260" s="62">
        <v>8</v>
      </c>
      <c r="B260" s="2">
        <f ca="1"/>
        <v>0</v>
      </c>
      <c r="C260" s="2">
        <f ca="1"/>
        <v>0</v>
      </c>
      <c r="D260" s="2">
        <f ca="1"/>
        <v>0</v>
      </c>
      <c r="E260" s="2">
        <f ca="1"/>
        <v>0</v>
      </c>
      <c r="F260" s="2">
        <f ca="1"/>
        <v>0</v>
      </c>
      <c r="G260" s="2">
        <f ca="1"/>
        <v>0</v>
      </c>
      <c r="H260" s="2">
        <f ca="1"/>
        <v>0</v>
      </c>
      <c r="I260" s="2">
        <f ca="1"/>
        <v>0</v>
      </c>
      <c r="J260" s="2">
        <f ca="1"/>
        <v>0</v>
      </c>
      <c r="K260" s="2">
        <f ca="1"/>
        <v>0</v>
      </c>
      <c r="L260" s="2" cm="1">
        <f t="array" aca="1" ref="L260" ca="1">IF(B260=0,0,INDIRECT("MRN_"&amp;A260))</f>
        <v>0</v>
      </c>
      <c r="M260" s="2">
        <f t="shared" ca="1" si="92"/>
        <v>0</v>
      </c>
      <c r="N260" s="2" t="str">
        <f t="shared" ca="1" si="93"/>
        <v>No</v>
      </c>
      <c r="O260" s="2" t="str">
        <f t="shared" ca="1" si="94"/>
        <v>No</v>
      </c>
      <c r="P260" s="2" t="str" cm="1">
        <f t="array" aca="1" ref="P260" ca="1">IF(OR(INDIRECT("MRN_"&amp;A260)="N/A",B260=0),"No","Yes")</f>
        <v>No</v>
      </c>
    </row>
    <row r="261" spans="1:16" x14ac:dyDescent="0.2">
      <c r="A261" s="62">
        <v>8</v>
      </c>
      <c r="B261" s="2">
        <f ca="1"/>
        <v>0</v>
      </c>
      <c r="C261" s="2">
        <f ca="1"/>
        <v>0</v>
      </c>
      <c r="D261" s="2">
        <f ca="1"/>
        <v>0</v>
      </c>
      <c r="E261" s="2">
        <f ca="1"/>
        <v>0</v>
      </c>
      <c r="F261" s="2">
        <f ca="1"/>
        <v>0</v>
      </c>
      <c r="G261" s="2">
        <f ca="1"/>
        <v>0</v>
      </c>
      <c r="H261" s="2">
        <f ca="1"/>
        <v>0</v>
      </c>
      <c r="I261" s="2">
        <f ca="1"/>
        <v>0</v>
      </c>
      <c r="J261" s="2">
        <f ca="1"/>
        <v>0</v>
      </c>
      <c r="K261" s="2">
        <f ca="1"/>
        <v>0</v>
      </c>
      <c r="L261" s="2" cm="1">
        <f t="array" aca="1" ref="L261" ca="1">IF(B261=0,0,INDIRECT("MRN_"&amp;A261))</f>
        <v>0</v>
      </c>
      <c r="M261" s="2">
        <f t="shared" ca="1" si="92"/>
        <v>0</v>
      </c>
      <c r="N261" s="2" t="str">
        <f t="shared" ca="1" si="93"/>
        <v>No</v>
      </c>
      <c r="O261" s="2" t="str">
        <f t="shared" ca="1" si="94"/>
        <v>No</v>
      </c>
      <c r="P261" s="2" t="str" cm="1">
        <f t="array" aca="1" ref="P261" ca="1">IF(OR(INDIRECT("MRN_"&amp;A261)="N/A",B261=0),"No","Yes")</f>
        <v>No</v>
      </c>
    </row>
    <row r="262" spans="1:16" x14ac:dyDescent="0.2">
      <c r="A262" s="62">
        <v>8</v>
      </c>
      <c r="B262" s="2">
        <f ca="1"/>
        <v>0</v>
      </c>
      <c r="C262" s="2">
        <f ca="1"/>
        <v>0</v>
      </c>
      <c r="D262" s="2">
        <f ca="1"/>
        <v>0</v>
      </c>
      <c r="E262" s="2">
        <f ca="1"/>
        <v>0</v>
      </c>
      <c r="F262" s="2">
        <f ca="1"/>
        <v>0</v>
      </c>
      <c r="G262" s="2">
        <f ca="1"/>
        <v>0</v>
      </c>
      <c r="H262" s="2">
        <f ca="1"/>
        <v>0</v>
      </c>
      <c r="I262" s="2">
        <f ca="1"/>
        <v>0</v>
      </c>
      <c r="J262" s="2">
        <f ca="1"/>
        <v>0</v>
      </c>
      <c r="K262" s="2">
        <f ca="1"/>
        <v>0</v>
      </c>
      <c r="L262" s="2" cm="1">
        <f t="array" aca="1" ref="L262" ca="1">IF(B262=0,0,INDIRECT("MRN_"&amp;A262))</f>
        <v>0</v>
      </c>
      <c r="M262" s="2">
        <f t="shared" ca="1" si="92"/>
        <v>0</v>
      </c>
      <c r="N262" s="2" t="str">
        <f t="shared" ca="1" si="93"/>
        <v>No</v>
      </c>
      <c r="O262" s="2" t="str">
        <f t="shared" ca="1" si="94"/>
        <v>No</v>
      </c>
      <c r="P262" s="2" t="str" cm="1">
        <f t="array" aca="1" ref="P262" ca="1">IF(OR(INDIRECT("MRN_"&amp;A262)="N/A",B262=0),"No","Yes")</f>
        <v>No</v>
      </c>
    </row>
    <row r="263" spans="1:16" x14ac:dyDescent="0.2">
      <c r="A263" s="62">
        <v>8</v>
      </c>
      <c r="B263" s="2">
        <f ca="1"/>
        <v>0</v>
      </c>
      <c r="C263" s="2">
        <f ca="1"/>
        <v>0</v>
      </c>
      <c r="D263" s="2">
        <f ca="1"/>
        <v>0</v>
      </c>
      <c r="E263" s="2">
        <f ca="1"/>
        <v>0</v>
      </c>
      <c r="F263" s="2">
        <f ca="1"/>
        <v>0</v>
      </c>
      <c r="G263" s="2">
        <f ca="1"/>
        <v>0</v>
      </c>
      <c r="H263" s="2">
        <f ca="1"/>
        <v>0</v>
      </c>
      <c r="I263" s="2">
        <f ca="1"/>
        <v>0</v>
      </c>
      <c r="J263" s="2">
        <f ca="1"/>
        <v>0</v>
      </c>
      <c r="K263" s="2">
        <f ca="1"/>
        <v>0</v>
      </c>
      <c r="L263" s="2" cm="1">
        <f t="array" aca="1" ref="L263" ca="1">IF(B263=0,0,INDIRECT("MRN_"&amp;A263))</f>
        <v>0</v>
      </c>
      <c r="M263" s="2">
        <f t="shared" ca="1" si="92"/>
        <v>0</v>
      </c>
      <c r="N263" s="2" t="str">
        <f t="shared" ca="1" si="93"/>
        <v>No</v>
      </c>
      <c r="O263" s="2" t="str">
        <f t="shared" ca="1" si="94"/>
        <v>No</v>
      </c>
      <c r="P263" s="2" t="str" cm="1">
        <f t="array" aca="1" ref="P263" ca="1">IF(OR(INDIRECT("MRN_"&amp;A263)="N/A",B263=0),"No","Yes")</f>
        <v>No</v>
      </c>
    </row>
    <row r="264" spans="1:16" x14ac:dyDescent="0.2">
      <c r="A264" s="62">
        <v>8</v>
      </c>
      <c r="B264" s="2">
        <f ca="1"/>
        <v>0</v>
      </c>
      <c r="C264" s="2">
        <f ca="1"/>
        <v>0</v>
      </c>
      <c r="D264" s="2">
        <f ca="1"/>
        <v>0</v>
      </c>
      <c r="E264" s="2">
        <f ca="1"/>
        <v>0</v>
      </c>
      <c r="F264" s="2">
        <f ca="1"/>
        <v>0</v>
      </c>
      <c r="G264" s="2">
        <f ca="1"/>
        <v>0</v>
      </c>
      <c r="H264" s="2">
        <f ca="1"/>
        <v>0</v>
      </c>
      <c r="I264" s="2">
        <f ca="1"/>
        <v>0</v>
      </c>
      <c r="J264" s="2">
        <f ca="1"/>
        <v>0</v>
      </c>
      <c r="K264" s="2">
        <f ca="1"/>
        <v>0</v>
      </c>
      <c r="L264" s="2" cm="1">
        <f t="array" aca="1" ref="L264" ca="1">IF(B264=0,0,INDIRECT("MRN_"&amp;A264))</f>
        <v>0</v>
      </c>
      <c r="M264" s="2">
        <f t="shared" ca="1" si="92"/>
        <v>0</v>
      </c>
      <c r="N264" s="2" t="str">
        <f t="shared" ca="1" si="93"/>
        <v>No</v>
      </c>
      <c r="O264" s="2" t="str">
        <f t="shared" ca="1" si="94"/>
        <v>No</v>
      </c>
      <c r="P264" s="2" t="str" cm="1">
        <f t="array" aca="1" ref="P264" ca="1">IF(OR(INDIRECT("MRN_"&amp;A264)="N/A",B264=0),"No","Yes")</f>
        <v>No</v>
      </c>
    </row>
    <row r="265" spans="1:16" x14ac:dyDescent="0.2">
      <c r="A265" s="62">
        <v>8</v>
      </c>
      <c r="B265" s="2">
        <f ca="1"/>
        <v>0</v>
      </c>
      <c r="C265" s="2">
        <f ca="1"/>
        <v>0</v>
      </c>
      <c r="D265" s="2">
        <f ca="1"/>
        <v>0</v>
      </c>
      <c r="E265" s="2">
        <f ca="1"/>
        <v>0</v>
      </c>
      <c r="F265" s="2">
        <f ca="1"/>
        <v>0</v>
      </c>
      <c r="G265" s="2">
        <f ca="1"/>
        <v>0</v>
      </c>
      <c r="H265" s="2">
        <f ca="1"/>
        <v>0</v>
      </c>
      <c r="I265" s="2">
        <f ca="1"/>
        <v>0</v>
      </c>
      <c r="J265" s="2">
        <f ca="1"/>
        <v>0</v>
      </c>
      <c r="K265" s="2">
        <f ca="1"/>
        <v>0</v>
      </c>
      <c r="L265" s="2" cm="1">
        <f t="array" aca="1" ref="L265" ca="1">IF(B265=0,0,INDIRECT("MRN_"&amp;A265))</f>
        <v>0</v>
      </c>
      <c r="M265" s="2">
        <f t="shared" ca="1" si="92"/>
        <v>0</v>
      </c>
      <c r="N265" s="2" t="str">
        <f t="shared" ca="1" si="93"/>
        <v>No</v>
      </c>
      <c r="O265" s="2" t="str">
        <f t="shared" ca="1" si="94"/>
        <v>No</v>
      </c>
      <c r="P265" s="2" t="str" cm="1">
        <f t="array" aca="1" ref="P265" ca="1">IF(OR(INDIRECT("MRN_"&amp;A265)="N/A",B265=0),"No","Yes")</f>
        <v>No</v>
      </c>
    </row>
    <row r="266" spans="1:16" x14ac:dyDescent="0.2">
      <c r="A266" s="62">
        <v>8</v>
      </c>
      <c r="B266" s="2">
        <f ca="1"/>
        <v>0</v>
      </c>
      <c r="C266" s="2">
        <f ca="1"/>
        <v>0</v>
      </c>
      <c r="D266" s="2">
        <f ca="1"/>
        <v>0</v>
      </c>
      <c r="E266" s="2">
        <f ca="1"/>
        <v>0</v>
      </c>
      <c r="F266" s="2">
        <f ca="1"/>
        <v>0</v>
      </c>
      <c r="G266" s="2">
        <f ca="1"/>
        <v>0</v>
      </c>
      <c r="H266" s="2">
        <f ca="1"/>
        <v>0</v>
      </c>
      <c r="I266" s="2">
        <f ca="1"/>
        <v>0</v>
      </c>
      <c r="J266" s="2">
        <f ca="1"/>
        <v>0</v>
      </c>
      <c r="K266" s="2">
        <f ca="1"/>
        <v>0</v>
      </c>
      <c r="L266" s="2" cm="1">
        <f t="array" aca="1" ref="L266" ca="1">IF(B266=0,0,INDIRECT("MRN_"&amp;A266))</f>
        <v>0</v>
      </c>
      <c r="M266" s="2">
        <f t="shared" ca="1" si="92"/>
        <v>0</v>
      </c>
      <c r="N266" s="2" t="str">
        <f t="shared" ca="1" si="93"/>
        <v>No</v>
      </c>
      <c r="O266" s="2" t="str">
        <f t="shared" ca="1" si="94"/>
        <v>No</v>
      </c>
      <c r="P266" s="2" t="str" cm="1">
        <f t="array" aca="1" ref="P266" ca="1">IF(OR(INDIRECT("MRN_"&amp;A266)="N/A",B266=0),"No","Yes")</f>
        <v>No</v>
      </c>
    </row>
    <row r="267" spans="1:16" x14ac:dyDescent="0.2">
      <c r="A267" s="62">
        <v>8</v>
      </c>
      <c r="B267" s="2">
        <f ca="1"/>
        <v>0</v>
      </c>
      <c r="C267" s="2">
        <f ca="1"/>
        <v>0</v>
      </c>
      <c r="D267" s="2">
        <f ca="1"/>
        <v>0</v>
      </c>
      <c r="E267" s="2">
        <f ca="1"/>
        <v>0</v>
      </c>
      <c r="F267" s="2">
        <f ca="1"/>
        <v>0</v>
      </c>
      <c r="G267" s="2">
        <f ca="1"/>
        <v>0</v>
      </c>
      <c r="H267" s="2">
        <f ca="1"/>
        <v>0</v>
      </c>
      <c r="I267" s="2">
        <f ca="1"/>
        <v>0</v>
      </c>
      <c r="J267" s="2">
        <f ca="1"/>
        <v>0</v>
      </c>
      <c r="K267" s="2">
        <f ca="1"/>
        <v>0</v>
      </c>
      <c r="L267" s="2" cm="1">
        <f t="array" aca="1" ref="L267" ca="1">IF(B267=0,0,INDIRECT("MRN_"&amp;A267))</f>
        <v>0</v>
      </c>
      <c r="M267" s="2">
        <f t="shared" ca="1" si="92"/>
        <v>0</v>
      </c>
      <c r="N267" s="2" t="str">
        <f t="shared" ca="1" si="93"/>
        <v>No</v>
      </c>
      <c r="O267" s="2" t="str">
        <f t="shared" ca="1" si="94"/>
        <v>No</v>
      </c>
      <c r="P267" s="2" t="str" cm="1">
        <f t="array" aca="1" ref="P267" ca="1">IF(OR(INDIRECT("MRN_"&amp;A267)="N/A",B267=0),"No","Yes")</f>
        <v>No</v>
      </c>
    </row>
    <row r="268" spans="1:16" x14ac:dyDescent="0.2">
      <c r="A268" s="62">
        <v>8</v>
      </c>
      <c r="B268" s="2">
        <f ca="1"/>
        <v>0</v>
      </c>
      <c r="C268" s="2">
        <f ca="1"/>
        <v>0</v>
      </c>
      <c r="D268" s="2">
        <f ca="1"/>
        <v>0</v>
      </c>
      <c r="E268" s="2">
        <f ca="1"/>
        <v>0</v>
      </c>
      <c r="F268" s="2">
        <f ca="1"/>
        <v>0</v>
      </c>
      <c r="G268" s="2">
        <f ca="1"/>
        <v>0</v>
      </c>
      <c r="H268" s="2">
        <f ca="1"/>
        <v>0</v>
      </c>
      <c r="I268" s="2">
        <f ca="1"/>
        <v>0</v>
      </c>
      <c r="J268" s="2">
        <f ca="1"/>
        <v>0</v>
      </c>
      <c r="K268" s="2">
        <f ca="1"/>
        <v>0</v>
      </c>
      <c r="L268" s="2" cm="1">
        <f t="array" aca="1" ref="L268" ca="1">IF(B268=0,0,INDIRECT("MRN_"&amp;A268))</f>
        <v>0</v>
      </c>
      <c r="M268" s="2">
        <f t="shared" ca="1" si="92"/>
        <v>0</v>
      </c>
      <c r="N268" s="2" t="str">
        <f t="shared" ca="1" si="93"/>
        <v>No</v>
      </c>
      <c r="O268" s="2" t="str">
        <f t="shared" ca="1" si="94"/>
        <v>No</v>
      </c>
      <c r="P268" s="2" t="str" cm="1">
        <f t="array" aca="1" ref="P268" ca="1">IF(OR(INDIRECT("MRN_"&amp;A268)="N/A",B268=0),"No","Yes")</f>
        <v>No</v>
      </c>
    </row>
    <row r="269" spans="1:16" x14ac:dyDescent="0.2">
      <c r="A269" s="62">
        <v>8</v>
      </c>
      <c r="B269" s="2">
        <f ca="1"/>
        <v>0</v>
      </c>
      <c r="C269" s="2">
        <f ca="1"/>
        <v>0</v>
      </c>
      <c r="D269" s="2">
        <f ca="1"/>
        <v>0</v>
      </c>
      <c r="E269" s="2">
        <f ca="1"/>
        <v>0</v>
      </c>
      <c r="F269" s="2">
        <f ca="1"/>
        <v>0</v>
      </c>
      <c r="G269" s="2">
        <f ca="1"/>
        <v>0</v>
      </c>
      <c r="H269" s="2">
        <f ca="1"/>
        <v>0</v>
      </c>
      <c r="I269" s="2">
        <f ca="1"/>
        <v>0</v>
      </c>
      <c r="J269" s="2">
        <f ca="1"/>
        <v>0</v>
      </c>
      <c r="K269" s="2">
        <f ca="1"/>
        <v>0</v>
      </c>
      <c r="L269" s="2" cm="1">
        <f t="array" aca="1" ref="L269" ca="1">IF(B269=0,0,INDIRECT("MRN_"&amp;A269))</f>
        <v>0</v>
      </c>
      <c r="M269" s="2">
        <f t="shared" ca="1" si="92"/>
        <v>0</v>
      </c>
      <c r="N269" s="2" t="str">
        <f t="shared" ca="1" si="93"/>
        <v>No</v>
      </c>
      <c r="O269" s="2" t="str">
        <f t="shared" ca="1" si="94"/>
        <v>No</v>
      </c>
      <c r="P269" s="2" t="str" cm="1">
        <f t="array" aca="1" ref="P269" ca="1">IF(OR(INDIRECT("MRN_"&amp;A269)="N/A",B269=0),"No","Yes")</f>
        <v>No</v>
      </c>
    </row>
    <row r="270" spans="1:16" x14ac:dyDescent="0.2">
      <c r="A270" s="62">
        <v>8</v>
      </c>
      <c r="B270" s="2">
        <f ca="1"/>
        <v>0</v>
      </c>
      <c r="C270" s="2">
        <f ca="1"/>
        <v>0</v>
      </c>
      <c r="D270" s="2">
        <f ca="1"/>
        <v>0</v>
      </c>
      <c r="E270" s="2">
        <f ca="1"/>
        <v>0</v>
      </c>
      <c r="F270" s="2">
        <f ca="1"/>
        <v>0</v>
      </c>
      <c r="G270" s="2">
        <f ca="1"/>
        <v>0</v>
      </c>
      <c r="H270" s="2">
        <f ca="1"/>
        <v>0</v>
      </c>
      <c r="I270" s="2">
        <f ca="1"/>
        <v>0</v>
      </c>
      <c r="J270" s="2">
        <f ca="1"/>
        <v>0</v>
      </c>
      <c r="K270" s="2">
        <f ca="1"/>
        <v>0</v>
      </c>
      <c r="L270" s="2" cm="1">
        <f t="array" aca="1" ref="L270" ca="1">IF(B270=0,0,INDIRECT("MRN_"&amp;A270))</f>
        <v>0</v>
      </c>
      <c r="M270" s="2">
        <f t="shared" ca="1" si="92"/>
        <v>0</v>
      </c>
      <c r="N270" s="2" t="str">
        <f t="shared" ca="1" si="93"/>
        <v>No</v>
      </c>
      <c r="O270" s="2" t="str">
        <f t="shared" ca="1" si="94"/>
        <v>No</v>
      </c>
      <c r="P270" s="2" t="str" cm="1">
        <f t="array" aca="1" ref="P270" ca="1">IF(OR(INDIRECT("MRN_"&amp;A270)="N/A",B270=0),"No","Yes")</f>
        <v>No</v>
      </c>
    </row>
    <row r="271" spans="1:16" x14ac:dyDescent="0.2">
      <c r="A271" s="62">
        <v>8</v>
      </c>
      <c r="B271" s="2">
        <f ca="1"/>
        <v>0</v>
      </c>
      <c r="C271" s="2">
        <f ca="1"/>
        <v>0</v>
      </c>
      <c r="D271" s="2">
        <f ca="1"/>
        <v>0</v>
      </c>
      <c r="E271" s="2">
        <f ca="1"/>
        <v>0</v>
      </c>
      <c r="F271" s="2">
        <f ca="1"/>
        <v>0</v>
      </c>
      <c r="G271" s="2">
        <f ca="1"/>
        <v>0</v>
      </c>
      <c r="H271" s="2">
        <f ca="1"/>
        <v>0</v>
      </c>
      <c r="I271" s="2">
        <f ca="1"/>
        <v>0</v>
      </c>
      <c r="J271" s="2">
        <f ca="1"/>
        <v>0</v>
      </c>
      <c r="K271" s="2">
        <f ca="1"/>
        <v>0</v>
      </c>
      <c r="L271" s="2" cm="1">
        <f t="array" aca="1" ref="L271" ca="1">IF(B271=0,0,INDIRECT("MRN_"&amp;A271))</f>
        <v>0</v>
      </c>
      <c r="M271" s="2">
        <f t="shared" ca="1" si="92"/>
        <v>0</v>
      </c>
      <c r="N271" s="2" t="str">
        <f t="shared" ca="1" si="93"/>
        <v>No</v>
      </c>
      <c r="O271" s="2" t="str">
        <f t="shared" ca="1" si="94"/>
        <v>No</v>
      </c>
      <c r="P271" s="2" t="str" cm="1">
        <f t="array" aca="1" ref="P271" ca="1">IF(OR(INDIRECT("MRN_"&amp;A271)="N/A",B271=0),"No","Yes")</f>
        <v>No</v>
      </c>
    </row>
    <row r="272" spans="1:16" x14ac:dyDescent="0.2">
      <c r="A272" s="62">
        <v>8</v>
      </c>
      <c r="B272" s="2">
        <f ca="1"/>
        <v>0</v>
      </c>
      <c r="C272" s="2">
        <f ca="1"/>
        <v>0</v>
      </c>
      <c r="D272" s="2">
        <f ca="1"/>
        <v>0</v>
      </c>
      <c r="E272" s="2">
        <f ca="1"/>
        <v>0</v>
      </c>
      <c r="F272" s="2">
        <f ca="1"/>
        <v>0</v>
      </c>
      <c r="G272" s="2">
        <f ca="1"/>
        <v>0</v>
      </c>
      <c r="H272" s="2">
        <f ca="1"/>
        <v>0</v>
      </c>
      <c r="I272" s="2">
        <f ca="1"/>
        <v>0</v>
      </c>
      <c r="J272" s="2">
        <f ca="1"/>
        <v>0</v>
      </c>
      <c r="K272" s="2">
        <f ca="1"/>
        <v>0</v>
      </c>
      <c r="L272" s="2" cm="1">
        <f t="array" aca="1" ref="L272" ca="1">IF(B272=0,0,INDIRECT("MRN_"&amp;A272))</f>
        <v>0</v>
      </c>
      <c r="M272" s="2">
        <f t="shared" ca="1" si="92"/>
        <v>0</v>
      </c>
      <c r="N272" s="2" t="str">
        <f t="shared" ca="1" si="93"/>
        <v>No</v>
      </c>
      <c r="O272" s="2" t="str">
        <f t="shared" ca="1" si="94"/>
        <v>No</v>
      </c>
      <c r="P272" s="2" t="str" cm="1">
        <f t="array" aca="1" ref="P272" ca="1">IF(OR(INDIRECT("MRN_"&amp;A272)="N/A",B272=0),"No","Yes")</f>
        <v>No</v>
      </c>
    </row>
    <row r="273" spans="1:16" x14ac:dyDescent="0.2">
      <c r="A273" s="62">
        <v>8</v>
      </c>
      <c r="B273" s="2">
        <f ca="1"/>
        <v>0</v>
      </c>
      <c r="C273" s="2">
        <f ca="1"/>
        <v>0</v>
      </c>
      <c r="D273" s="2">
        <f ca="1"/>
        <v>0</v>
      </c>
      <c r="E273" s="2">
        <f ca="1"/>
        <v>0</v>
      </c>
      <c r="F273" s="2">
        <f ca="1"/>
        <v>0</v>
      </c>
      <c r="G273" s="2">
        <f ca="1"/>
        <v>0</v>
      </c>
      <c r="H273" s="2">
        <f ca="1"/>
        <v>0</v>
      </c>
      <c r="I273" s="2">
        <f ca="1"/>
        <v>0</v>
      </c>
      <c r="J273" s="2">
        <f ca="1"/>
        <v>0</v>
      </c>
      <c r="K273" s="2">
        <f ca="1"/>
        <v>0</v>
      </c>
      <c r="L273" s="2" cm="1">
        <f t="array" aca="1" ref="L273" ca="1">IF(B273=0,0,INDIRECT("MRN_"&amp;A273))</f>
        <v>0</v>
      </c>
      <c r="M273" s="2">
        <f t="shared" ca="1" si="92"/>
        <v>0</v>
      </c>
      <c r="N273" s="2" t="str">
        <f t="shared" ca="1" si="93"/>
        <v>No</v>
      </c>
      <c r="O273" s="2" t="str">
        <f t="shared" ca="1" si="94"/>
        <v>No</v>
      </c>
      <c r="P273" s="2" t="str" cm="1">
        <f t="array" aca="1" ref="P273" ca="1">IF(OR(INDIRECT("MRN_"&amp;A273)="N/A",B273=0),"No","Yes")</f>
        <v>No</v>
      </c>
    </row>
    <row r="274" spans="1:16" x14ac:dyDescent="0.2">
      <c r="A274" s="62">
        <v>8</v>
      </c>
      <c r="B274" s="2">
        <f ca="1"/>
        <v>0</v>
      </c>
      <c r="C274" s="2">
        <f ca="1"/>
        <v>0</v>
      </c>
      <c r="D274" s="2">
        <f ca="1"/>
        <v>0</v>
      </c>
      <c r="E274" s="2">
        <f ca="1"/>
        <v>0</v>
      </c>
      <c r="F274" s="2">
        <f ca="1"/>
        <v>0</v>
      </c>
      <c r="G274" s="2">
        <f ca="1"/>
        <v>0</v>
      </c>
      <c r="H274" s="2">
        <f ca="1"/>
        <v>0</v>
      </c>
      <c r="I274" s="2">
        <f ca="1"/>
        <v>0</v>
      </c>
      <c r="J274" s="2">
        <f ca="1"/>
        <v>0</v>
      </c>
      <c r="K274" s="2">
        <f ca="1"/>
        <v>0</v>
      </c>
      <c r="L274" s="2" cm="1">
        <f t="array" aca="1" ref="L274" ca="1">IF(B274=0,0,INDIRECT("MRN_"&amp;A274))</f>
        <v>0</v>
      </c>
      <c r="M274" s="2">
        <f t="shared" ca="1" si="92"/>
        <v>0</v>
      </c>
      <c r="N274" s="2" t="str">
        <f t="shared" ca="1" si="93"/>
        <v>No</v>
      </c>
      <c r="O274" s="2" t="str">
        <f t="shared" ca="1" si="94"/>
        <v>No</v>
      </c>
      <c r="P274" s="2" t="str" cm="1">
        <f t="array" aca="1" ref="P274" ca="1">IF(OR(INDIRECT("MRN_"&amp;A274)="N/A",B274=0),"No","Yes")</f>
        <v>No</v>
      </c>
    </row>
    <row r="275" spans="1:16" x14ac:dyDescent="0.2">
      <c r="A275" s="62">
        <v>8</v>
      </c>
      <c r="B275" s="2">
        <f ca="1"/>
        <v>0</v>
      </c>
      <c r="C275" s="2">
        <f ca="1"/>
        <v>0</v>
      </c>
      <c r="D275" s="2">
        <f ca="1"/>
        <v>0</v>
      </c>
      <c r="E275" s="2">
        <f ca="1"/>
        <v>0</v>
      </c>
      <c r="F275" s="2">
        <f ca="1"/>
        <v>0</v>
      </c>
      <c r="G275" s="2">
        <f ca="1"/>
        <v>0</v>
      </c>
      <c r="H275" s="2">
        <f ca="1"/>
        <v>0</v>
      </c>
      <c r="I275" s="2">
        <f ca="1"/>
        <v>0</v>
      </c>
      <c r="J275" s="2">
        <f ca="1"/>
        <v>0</v>
      </c>
      <c r="K275" s="2">
        <f ca="1"/>
        <v>0</v>
      </c>
      <c r="L275" s="2" cm="1">
        <f t="array" aca="1" ref="L275" ca="1">IF(B275=0,0,INDIRECT("MRN_"&amp;A275))</f>
        <v>0</v>
      </c>
      <c r="M275" s="2">
        <f t="shared" ca="1" si="92"/>
        <v>0</v>
      </c>
      <c r="N275" s="2" t="str">
        <f t="shared" ca="1" si="93"/>
        <v>No</v>
      </c>
      <c r="O275" s="2" t="str">
        <f t="shared" ca="1" si="94"/>
        <v>No</v>
      </c>
      <c r="P275" s="2" t="str" cm="1">
        <f t="array" aca="1" ref="P275" ca="1">IF(OR(INDIRECT("MRN_"&amp;A275)="N/A",B275=0),"No","Yes")</f>
        <v>No</v>
      </c>
    </row>
    <row r="276" spans="1:16" x14ac:dyDescent="0.2">
      <c r="A276" s="62">
        <v>9</v>
      </c>
      <c r="B276" s="2" cm="1">
        <f t="array" aca="1" ref="B276:K305" ca="1">INDIRECT("Services_"&amp;A276)</f>
        <v>0</v>
      </c>
      <c r="C276" s="2">
        <f ca="1"/>
        <v>0</v>
      </c>
      <c r="D276" s="2">
        <f ca="1"/>
        <v>0</v>
      </c>
      <c r="E276" s="2">
        <f ca="1"/>
        <v>0</v>
      </c>
      <c r="F276" s="2">
        <f ca="1"/>
        <v>0</v>
      </c>
      <c r="G276" s="2">
        <f ca="1"/>
        <v>0</v>
      </c>
      <c r="H276" s="2">
        <f ca="1"/>
        <v>0</v>
      </c>
      <c r="I276" s="2">
        <f ca="1"/>
        <v>0</v>
      </c>
      <c r="J276" s="2">
        <f ca="1"/>
        <v>0</v>
      </c>
      <c r="K276" s="2">
        <f ca="1"/>
        <v>0</v>
      </c>
      <c r="L276" s="2" cm="1">
        <f t="array" aca="1" ref="L276" ca="1">IF(B276=0,0,INDIRECT("MRN_"&amp;A276))</f>
        <v>0</v>
      </c>
      <c r="M276" s="2">
        <f t="shared" ca="1" si="92"/>
        <v>0</v>
      </c>
      <c r="N276" s="2" t="str">
        <f t="shared" ca="1" si="93"/>
        <v>No</v>
      </c>
      <c r="O276" s="2" t="str">
        <f t="shared" ca="1" si="94"/>
        <v>No</v>
      </c>
      <c r="P276" s="2" t="str" cm="1">
        <f t="array" aca="1" ref="P276" ca="1">IF(OR(INDIRECT("MRN_"&amp;A276)="N/A",B276=0),"No","Yes")</f>
        <v>No</v>
      </c>
    </row>
    <row r="277" spans="1:16" x14ac:dyDescent="0.2">
      <c r="A277" s="62">
        <v>9</v>
      </c>
      <c r="B277" s="2">
        <f ca="1"/>
        <v>0</v>
      </c>
      <c r="C277" s="2">
        <f ca="1"/>
        <v>0</v>
      </c>
      <c r="D277" s="2">
        <f ca="1"/>
        <v>0</v>
      </c>
      <c r="E277" s="2">
        <f ca="1"/>
        <v>0</v>
      </c>
      <c r="F277" s="2">
        <f ca="1"/>
        <v>0</v>
      </c>
      <c r="G277" s="2">
        <f ca="1"/>
        <v>0</v>
      </c>
      <c r="H277" s="2">
        <f ca="1"/>
        <v>0</v>
      </c>
      <c r="I277" s="2">
        <f ca="1"/>
        <v>0</v>
      </c>
      <c r="J277" s="2">
        <f ca="1"/>
        <v>0</v>
      </c>
      <c r="K277" s="2">
        <f ca="1"/>
        <v>0</v>
      </c>
      <c r="L277" s="2" cm="1">
        <f t="array" aca="1" ref="L277" ca="1">IF(B277=0,0,INDIRECT("MRN_"&amp;A277))</f>
        <v>0</v>
      </c>
      <c r="M277" s="2">
        <f t="shared" ca="1" si="92"/>
        <v>0</v>
      </c>
      <c r="N277" s="2" t="str">
        <f t="shared" ca="1" si="93"/>
        <v>No</v>
      </c>
      <c r="O277" s="2" t="str">
        <f t="shared" ca="1" si="94"/>
        <v>No</v>
      </c>
      <c r="P277" s="2" t="str" cm="1">
        <f t="array" aca="1" ref="P277" ca="1">IF(OR(INDIRECT("MRN_"&amp;A277)="N/A",B277=0),"No","Yes")</f>
        <v>No</v>
      </c>
    </row>
    <row r="278" spans="1:16" x14ac:dyDescent="0.2">
      <c r="A278" s="62">
        <v>9</v>
      </c>
      <c r="B278" s="2">
        <f ca="1"/>
        <v>0</v>
      </c>
      <c r="C278" s="2">
        <f ca="1"/>
        <v>0</v>
      </c>
      <c r="D278" s="2">
        <f ca="1"/>
        <v>0</v>
      </c>
      <c r="E278" s="2">
        <f ca="1"/>
        <v>0</v>
      </c>
      <c r="F278" s="2">
        <f ca="1"/>
        <v>0</v>
      </c>
      <c r="G278" s="2">
        <f ca="1"/>
        <v>0</v>
      </c>
      <c r="H278" s="2">
        <f ca="1"/>
        <v>0</v>
      </c>
      <c r="I278" s="2">
        <f ca="1"/>
        <v>0</v>
      </c>
      <c r="J278" s="2">
        <f ca="1"/>
        <v>0</v>
      </c>
      <c r="K278" s="2">
        <f ca="1"/>
        <v>0</v>
      </c>
      <c r="L278" s="2" cm="1">
        <f t="array" aca="1" ref="L278" ca="1">IF(B278=0,0,INDIRECT("MRN_"&amp;A278))</f>
        <v>0</v>
      </c>
      <c r="M278" s="2">
        <f t="shared" ca="1" si="92"/>
        <v>0</v>
      </c>
      <c r="N278" s="2" t="str">
        <f t="shared" ca="1" si="93"/>
        <v>No</v>
      </c>
      <c r="O278" s="2" t="str">
        <f t="shared" ca="1" si="94"/>
        <v>No</v>
      </c>
      <c r="P278" s="2" t="str" cm="1">
        <f t="array" aca="1" ref="P278" ca="1">IF(OR(INDIRECT("MRN_"&amp;A278)="N/A",B278=0),"No","Yes")</f>
        <v>No</v>
      </c>
    </row>
    <row r="279" spans="1:16" x14ac:dyDescent="0.2">
      <c r="A279" s="62">
        <v>9</v>
      </c>
      <c r="B279" s="2">
        <f ca="1"/>
        <v>0</v>
      </c>
      <c r="C279" s="2">
        <f ca="1"/>
        <v>0</v>
      </c>
      <c r="D279" s="2">
        <f ca="1"/>
        <v>0</v>
      </c>
      <c r="E279" s="2">
        <f ca="1"/>
        <v>0</v>
      </c>
      <c r="F279" s="2">
        <f ca="1"/>
        <v>0</v>
      </c>
      <c r="G279" s="2">
        <f ca="1"/>
        <v>0</v>
      </c>
      <c r="H279" s="2">
        <f ca="1"/>
        <v>0</v>
      </c>
      <c r="I279" s="2">
        <f ca="1"/>
        <v>0</v>
      </c>
      <c r="J279" s="2">
        <f ca="1"/>
        <v>0</v>
      </c>
      <c r="K279" s="2">
        <f ca="1"/>
        <v>0</v>
      </c>
      <c r="L279" s="2" cm="1">
        <f t="array" aca="1" ref="L279" ca="1">IF(B279=0,0,INDIRECT("MRN_"&amp;A279))</f>
        <v>0</v>
      </c>
      <c r="M279" s="2">
        <f t="shared" ca="1" si="92"/>
        <v>0</v>
      </c>
      <c r="N279" s="2" t="str">
        <f t="shared" ca="1" si="93"/>
        <v>No</v>
      </c>
      <c r="O279" s="2" t="str">
        <f t="shared" ca="1" si="94"/>
        <v>No</v>
      </c>
      <c r="P279" s="2" t="str" cm="1">
        <f t="array" aca="1" ref="P279" ca="1">IF(OR(INDIRECT("MRN_"&amp;A279)="N/A",B279=0),"No","Yes")</f>
        <v>No</v>
      </c>
    </row>
    <row r="280" spans="1:16" x14ac:dyDescent="0.2">
      <c r="A280" s="62">
        <v>9</v>
      </c>
      <c r="B280" s="2">
        <f ca="1"/>
        <v>0</v>
      </c>
      <c r="C280" s="2">
        <f ca="1"/>
        <v>0</v>
      </c>
      <c r="D280" s="2">
        <f ca="1"/>
        <v>0</v>
      </c>
      <c r="E280" s="2">
        <f ca="1"/>
        <v>0</v>
      </c>
      <c r="F280" s="2">
        <f ca="1"/>
        <v>0</v>
      </c>
      <c r="G280" s="2">
        <f ca="1"/>
        <v>0</v>
      </c>
      <c r="H280" s="2">
        <f ca="1"/>
        <v>0</v>
      </c>
      <c r="I280" s="2">
        <f ca="1"/>
        <v>0</v>
      </c>
      <c r="J280" s="2">
        <f ca="1"/>
        <v>0</v>
      </c>
      <c r="K280" s="2">
        <f ca="1"/>
        <v>0</v>
      </c>
      <c r="L280" s="2" cm="1">
        <f t="array" aca="1" ref="L280" ca="1">IF(B280=0,0,INDIRECT("MRN_"&amp;A280))</f>
        <v>0</v>
      </c>
      <c r="M280" s="2">
        <f t="shared" ca="1" si="92"/>
        <v>0</v>
      </c>
      <c r="N280" s="2" t="str">
        <f t="shared" ca="1" si="93"/>
        <v>No</v>
      </c>
      <c r="O280" s="2" t="str">
        <f t="shared" ca="1" si="94"/>
        <v>No</v>
      </c>
      <c r="P280" s="2" t="str" cm="1">
        <f t="array" aca="1" ref="P280" ca="1">IF(OR(INDIRECT("MRN_"&amp;A280)="N/A",B280=0),"No","Yes")</f>
        <v>No</v>
      </c>
    </row>
    <row r="281" spans="1:16" x14ac:dyDescent="0.2">
      <c r="A281" s="62">
        <v>9</v>
      </c>
      <c r="B281" s="2">
        <f ca="1"/>
        <v>0</v>
      </c>
      <c r="C281" s="2">
        <f ca="1"/>
        <v>0</v>
      </c>
      <c r="D281" s="2">
        <f ca="1"/>
        <v>0</v>
      </c>
      <c r="E281" s="2">
        <f ca="1"/>
        <v>0</v>
      </c>
      <c r="F281" s="2">
        <f ca="1"/>
        <v>0</v>
      </c>
      <c r="G281" s="2">
        <f ca="1"/>
        <v>0</v>
      </c>
      <c r="H281" s="2">
        <f ca="1"/>
        <v>0</v>
      </c>
      <c r="I281" s="2">
        <f ca="1"/>
        <v>0</v>
      </c>
      <c r="J281" s="2">
        <f ca="1"/>
        <v>0</v>
      </c>
      <c r="K281" s="2">
        <f ca="1"/>
        <v>0</v>
      </c>
      <c r="L281" s="2" cm="1">
        <f t="array" aca="1" ref="L281" ca="1">IF(B281=0,0,INDIRECT("MRN_"&amp;A281))</f>
        <v>0</v>
      </c>
      <c r="M281" s="2">
        <f t="shared" ca="1" si="92"/>
        <v>0</v>
      </c>
      <c r="N281" s="2" t="str">
        <f t="shared" ca="1" si="93"/>
        <v>No</v>
      </c>
      <c r="O281" s="2" t="str">
        <f t="shared" ca="1" si="94"/>
        <v>No</v>
      </c>
      <c r="P281" s="2" t="str" cm="1">
        <f t="array" aca="1" ref="P281" ca="1">IF(OR(INDIRECT("MRN_"&amp;A281)="N/A",B281=0),"No","Yes")</f>
        <v>No</v>
      </c>
    </row>
    <row r="282" spans="1:16" x14ac:dyDescent="0.2">
      <c r="A282" s="62">
        <v>9</v>
      </c>
      <c r="B282" s="2">
        <f ca="1"/>
        <v>0</v>
      </c>
      <c r="C282" s="2">
        <f ca="1"/>
        <v>0</v>
      </c>
      <c r="D282" s="2">
        <f ca="1"/>
        <v>0</v>
      </c>
      <c r="E282" s="2">
        <f ca="1"/>
        <v>0</v>
      </c>
      <c r="F282" s="2">
        <f ca="1"/>
        <v>0</v>
      </c>
      <c r="G282" s="2">
        <f ca="1"/>
        <v>0</v>
      </c>
      <c r="H282" s="2">
        <f ca="1"/>
        <v>0</v>
      </c>
      <c r="I282" s="2">
        <f ca="1"/>
        <v>0</v>
      </c>
      <c r="J282" s="2">
        <f ca="1"/>
        <v>0</v>
      </c>
      <c r="K282" s="2">
        <f ca="1"/>
        <v>0</v>
      </c>
      <c r="L282" s="2" cm="1">
        <f t="array" aca="1" ref="L282" ca="1">IF(B282=0,0,INDIRECT("MRN_"&amp;A282))</f>
        <v>0</v>
      </c>
      <c r="M282" s="2">
        <f t="shared" ca="1" si="92"/>
        <v>0</v>
      </c>
      <c r="N282" s="2" t="str">
        <f t="shared" ca="1" si="93"/>
        <v>No</v>
      </c>
      <c r="O282" s="2" t="str">
        <f t="shared" ca="1" si="94"/>
        <v>No</v>
      </c>
      <c r="P282" s="2" t="str" cm="1">
        <f t="array" aca="1" ref="P282" ca="1">IF(OR(INDIRECT("MRN_"&amp;A282)="N/A",B282=0),"No","Yes")</f>
        <v>No</v>
      </c>
    </row>
    <row r="283" spans="1:16" x14ac:dyDescent="0.2">
      <c r="A283" s="62">
        <v>9</v>
      </c>
      <c r="B283" s="2">
        <f ca="1"/>
        <v>0</v>
      </c>
      <c r="C283" s="2">
        <f ca="1"/>
        <v>0</v>
      </c>
      <c r="D283" s="2">
        <f ca="1"/>
        <v>0</v>
      </c>
      <c r="E283" s="2">
        <f ca="1"/>
        <v>0</v>
      </c>
      <c r="F283" s="2">
        <f ca="1"/>
        <v>0</v>
      </c>
      <c r="G283" s="2">
        <f ca="1"/>
        <v>0</v>
      </c>
      <c r="H283" s="2">
        <f ca="1"/>
        <v>0</v>
      </c>
      <c r="I283" s="2">
        <f ca="1"/>
        <v>0</v>
      </c>
      <c r="J283" s="2">
        <f ca="1"/>
        <v>0</v>
      </c>
      <c r="K283" s="2">
        <f ca="1"/>
        <v>0</v>
      </c>
      <c r="L283" s="2" cm="1">
        <f t="array" aca="1" ref="L283" ca="1">IF(B283=0,0,INDIRECT("MRN_"&amp;A283))</f>
        <v>0</v>
      </c>
      <c r="M283" s="2">
        <f t="shared" ca="1" si="92"/>
        <v>0</v>
      </c>
      <c r="N283" s="2" t="str">
        <f t="shared" ca="1" si="93"/>
        <v>No</v>
      </c>
      <c r="O283" s="2" t="str">
        <f t="shared" ca="1" si="94"/>
        <v>No</v>
      </c>
      <c r="P283" s="2" t="str" cm="1">
        <f t="array" aca="1" ref="P283" ca="1">IF(OR(INDIRECT("MRN_"&amp;A283)="N/A",B283=0),"No","Yes")</f>
        <v>No</v>
      </c>
    </row>
    <row r="284" spans="1:16" x14ac:dyDescent="0.2">
      <c r="A284" s="62">
        <v>9</v>
      </c>
      <c r="B284" s="2">
        <f ca="1"/>
        <v>0</v>
      </c>
      <c r="C284" s="2">
        <f ca="1"/>
        <v>0</v>
      </c>
      <c r="D284" s="2">
        <f ca="1"/>
        <v>0</v>
      </c>
      <c r="E284" s="2">
        <f ca="1"/>
        <v>0</v>
      </c>
      <c r="F284" s="2">
        <f ca="1"/>
        <v>0</v>
      </c>
      <c r="G284" s="2">
        <f ca="1"/>
        <v>0</v>
      </c>
      <c r="H284" s="2">
        <f ca="1"/>
        <v>0</v>
      </c>
      <c r="I284" s="2">
        <f ca="1"/>
        <v>0</v>
      </c>
      <c r="J284" s="2">
        <f ca="1"/>
        <v>0</v>
      </c>
      <c r="K284" s="2">
        <f ca="1"/>
        <v>0</v>
      </c>
      <c r="L284" s="2" cm="1">
        <f t="array" aca="1" ref="L284" ca="1">IF(B284=0,0,INDIRECT("MRN_"&amp;A284))</f>
        <v>0</v>
      </c>
      <c r="M284" s="2">
        <f t="shared" ca="1" si="92"/>
        <v>0</v>
      </c>
      <c r="N284" s="2" t="str">
        <f t="shared" ca="1" si="93"/>
        <v>No</v>
      </c>
      <c r="O284" s="2" t="str">
        <f t="shared" ca="1" si="94"/>
        <v>No</v>
      </c>
      <c r="P284" s="2" t="str" cm="1">
        <f t="array" aca="1" ref="P284" ca="1">IF(OR(INDIRECT("MRN_"&amp;A284)="N/A",B284=0),"No","Yes")</f>
        <v>No</v>
      </c>
    </row>
    <row r="285" spans="1:16" x14ac:dyDescent="0.2">
      <c r="A285" s="62">
        <v>9</v>
      </c>
      <c r="B285" s="2">
        <f ca="1"/>
        <v>0</v>
      </c>
      <c r="C285" s="2">
        <f ca="1"/>
        <v>0</v>
      </c>
      <c r="D285" s="2">
        <f ca="1"/>
        <v>0</v>
      </c>
      <c r="E285" s="2">
        <f ca="1"/>
        <v>0</v>
      </c>
      <c r="F285" s="2">
        <f ca="1"/>
        <v>0</v>
      </c>
      <c r="G285" s="2">
        <f ca="1"/>
        <v>0</v>
      </c>
      <c r="H285" s="2">
        <f ca="1"/>
        <v>0</v>
      </c>
      <c r="I285" s="2">
        <f ca="1"/>
        <v>0</v>
      </c>
      <c r="J285" s="2">
        <f ca="1"/>
        <v>0</v>
      </c>
      <c r="K285" s="2">
        <f ca="1"/>
        <v>0</v>
      </c>
      <c r="L285" s="2" cm="1">
        <f t="array" aca="1" ref="L285" ca="1">IF(B285=0,0,INDIRECT("MRN_"&amp;A285))</f>
        <v>0</v>
      </c>
      <c r="M285" s="2">
        <f t="shared" ca="1" si="92"/>
        <v>0</v>
      </c>
      <c r="N285" s="2" t="str">
        <f t="shared" ca="1" si="93"/>
        <v>No</v>
      </c>
      <c r="O285" s="2" t="str">
        <f t="shared" ca="1" si="94"/>
        <v>No</v>
      </c>
      <c r="P285" s="2" t="str" cm="1">
        <f t="array" aca="1" ref="P285" ca="1">IF(OR(INDIRECT("MRN_"&amp;A285)="N/A",B285=0),"No","Yes")</f>
        <v>No</v>
      </c>
    </row>
    <row r="286" spans="1:16" x14ac:dyDescent="0.2">
      <c r="A286" s="62">
        <v>9</v>
      </c>
      <c r="B286" s="2">
        <f ca="1"/>
        <v>0</v>
      </c>
      <c r="C286" s="2">
        <f ca="1"/>
        <v>0</v>
      </c>
      <c r="D286" s="2">
        <f ca="1"/>
        <v>0</v>
      </c>
      <c r="E286" s="2">
        <f ca="1"/>
        <v>0</v>
      </c>
      <c r="F286" s="2">
        <f ca="1"/>
        <v>0</v>
      </c>
      <c r="G286" s="2">
        <f ca="1"/>
        <v>0</v>
      </c>
      <c r="H286" s="2">
        <f ca="1"/>
        <v>0</v>
      </c>
      <c r="I286" s="2">
        <f ca="1"/>
        <v>0</v>
      </c>
      <c r="J286" s="2">
        <f ca="1"/>
        <v>0</v>
      </c>
      <c r="K286" s="2">
        <f ca="1"/>
        <v>0</v>
      </c>
      <c r="L286" s="2" cm="1">
        <f t="array" aca="1" ref="L286" ca="1">IF(B286=0,0,INDIRECT("MRN_"&amp;A286))</f>
        <v>0</v>
      </c>
      <c r="M286" s="2">
        <f t="shared" ca="1" si="92"/>
        <v>0</v>
      </c>
      <c r="N286" s="2" t="str">
        <f t="shared" ca="1" si="93"/>
        <v>No</v>
      </c>
      <c r="O286" s="2" t="str">
        <f t="shared" ca="1" si="94"/>
        <v>No</v>
      </c>
      <c r="P286" s="2" t="str" cm="1">
        <f t="array" aca="1" ref="P286" ca="1">IF(OR(INDIRECT("MRN_"&amp;A286)="N/A",B286=0),"No","Yes")</f>
        <v>No</v>
      </c>
    </row>
    <row r="287" spans="1:16" x14ac:dyDescent="0.2">
      <c r="A287" s="62">
        <v>9</v>
      </c>
      <c r="B287" s="2">
        <f ca="1"/>
        <v>0</v>
      </c>
      <c r="C287" s="2">
        <f ca="1"/>
        <v>0</v>
      </c>
      <c r="D287" s="2">
        <f ca="1"/>
        <v>0</v>
      </c>
      <c r="E287" s="2">
        <f ca="1"/>
        <v>0</v>
      </c>
      <c r="F287" s="2">
        <f ca="1"/>
        <v>0</v>
      </c>
      <c r="G287" s="2">
        <f ca="1"/>
        <v>0</v>
      </c>
      <c r="H287" s="2">
        <f ca="1"/>
        <v>0</v>
      </c>
      <c r="I287" s="2">
        <f ca="1"/>
        <v>0</v>
      </c>
      <c r="J287" s="2">
        <f ca="1"/>
        <v>0</v>
      </c>
      <c r="K287" s="2">
        <f ca="1"/>
        <v>0</v>
      </c>
      <c r="L287" s="2" cm="1">
        <f t="array" aca="1" ref="L287" ca="1">IF(B287=0,0,INDIRECT("MRN_"&amp;A287))</f>
        <v>0</v>
      </c>
      <c r="M287" s="2">
        <f t="shared" ca="1" si="92"/>
        <v>0</v>
      </c>
      <c r="N287" s="2" t="str">
        <f t="shared" ca="1" si="93"/>
        <v>No</v>
      </c>
      <c r="O287" s="2" t="str">
        <f t="shared" ca="1" si="94"/>
        <v>No</v>
      </c>
      <c r="P287" s="2" t="str" cm="1">
        <f t="array" aca="1" ref="P287" ca="1">IF(OR(INDIRECT("MRN_"&amp;A287)="N/A",B287=0),"No","Yes")</f>
        <v>No</v>
      </c>
    </row>
    <row r="288" spans="1:16" x14ac:dyDescent="0.2">
      <c r="A288" s="62">
        <v>9</v>
      </c>
      <c r="B288" s="2">
        <f ca="1"/>
        <v>0</v>
      </c>
      <c r="C288" s="2">
        <f ca="1"/>
        <v>0</v>
      </c>
      <c r="D288" s="2">
        <f ca="1"/>
        <v>0</v>
      </c>
      <c r="E288" s="2">
        <f ca="1"/>
        <v>0</v>
      </c>
      <c r="F288" s="2">
        <f ca="1"/>
        <v>0</v>
      </c>
      <c r="G288" s="2">
        <f ca="1"/>
        <v>0</v>
      </c>
      <c r="H288" s="2">
        <f ca="1"/>
        <v>0</v>
      </c>
      <c r="I288" s="2">
        <f ca="1"/>
        <v>0</v>
      </c>
      <c r="J288" s="2">
        <f ca="1"/>
        <v>0</v>
      </c>
      <c r="K288" s="2">
        <f ca="1"/>
        <v>0</v>
      </c>
      <c r="L288" s="2" cm="1">
        <f t="array" aca="1" ref="L288" ca="1">IF(B288=0,0,INDIRECT("MRN_"&amp;A288))</f>
        <v>0</v>
      </c>
      <c r="M288" s="2">
        <f t="shared" ca="1" si="92"/>
        <v>0</v>
      </c>
      <c r="N288" s="2" t="str">
        <f t="shared" ca="1" si="93"/>
        <v>No</v>
      </c>
      <c r="O288" s="2" t="str">
        <f t="shared" ca="1" si="94"/>
        <v>No</v>
      </c>
      <c r="P288" s="2" t="str" cm="1">
        <f t="array" aca="1" ref="P288" ca="1">IF(OR(INDIRECT("MRN_"&amp;A288)="N/A",B288=0),"No","Yes")</f>
        <v>No</v>
      </c>
    </row>
    <row r="289" spans="1:16" x14ac:dyDescent="0.2">
      <c r="A289" s="62">
        <v>9</v>
      </c>
      <c r="B289" s="2">
        <f ca="1"/>
        <v>0</v>
      </c>
      <c r="C289" s="2">
        <f ca="1"/>
        <v>0</v>
      </c>
      <c r="D289" s="2">
        <f ca="1"/>
        <v>0</v>
      </c>
      <c r="E289" s="2">
        <f ca="1"/>
        <v>0</v>
      </c>
      <c r="F289" s="2">
        <f ca="1"/>
        <v>0</v>
      </c>
      <c r="G289" s="2">
        <f ca="1"/>
        <v>0</v>
      </c>
      <c r="H289" s="2">
        <f ca="1"/>
        <v>0</v>
      </c>
      <c r="I289" s="2">
        <f ca="1"/>
        <v>0</v>
      </c>
      <c r="J289" s="2">
        <f ca="1"/>
        <v>0</v>
      </c>
      <c r="K289" s="2">
        <f ca="1"/>
        <v>0</v>
      </c>
      <c r="L289" s="2" cm="1">
        <f t="array" aca="1" ref="L289" ca="1">IF(B289=0,0,INDIRECT("MRN_"&amp;A289))</f>
        <v>0</v>
      </c>
      <c r="M289" s="2">
        <f t="shared" ca="1" si="92"/>
        <v>0</v>
      </c>
      <c r="N289" s="2" t="str">
        <f t="shared" ca="1" si="93"/>
        <v>No</v>
      </c>
      <c r="O289" s="2" t="str">
        <f t="shared" ca="1" si="94"/>
        <v>No</v>
      </c>
      <c r="P289" s="2" t="str" cm="1">
        <f t="array" aca="1" ref="P289" ca="1">IF(OR(INDIRECT("MRN_"&amp;A289)="N/A",B289=0),"No","Yes")</f>
        <v>No</v>
      </c>
    </row>
    <row r="290" spans="1:16" x14ac:dyDescent="0.2">
      <c r="A290" s="62">
        <v>9</v>
      </c>
      <c r="B290" s="2">
        <f ca="1"/>
        <v>0</v>
      </c>
      <c r="C290" s="2">
        <f ca="1"/>
        <v>0</v>
      </c>
      <c r="D290" s="2">
        <f ca="1"/>
        <v>0</v>
      </c>
      <c r="E290" s="2">
        <f ca="1"/>
        <v>0</v>
      </c>
      <c r="F290" s="2">
        <f ca="1"/>
        <v>0</v>
      </c>
      <c r="G290" s="2">
        <f ca="1"/>
        <v>0</v>
      </c>
      <c r="H290" s="2">
        <f ca="1"/>
        <v>0</v>
      </c>
      <c r="I290" s="2">
        <f ca="1"/>
        <v>0</v>
      </c>
      <c r="J290" s="2">
        <f ca="1"/>
        <v>0</v>
      </c>
      <c r="K290" s="2">
        <f ca="1"/>
        <v>0</v>
      </c>
      <c r="L290" s="2" cm="1">
        <f t="array" aca="1" ref="L290" ca="1">IF(B290=0,0,INDIRECT("MRN_"&amp;A290))</f>
        <v>0</v>
      </c>
      <c r="M290" s="2">
        <f t="shared" ca="1" si="92"/>
        <v>0</v>
      </c>
      <c r="N290" s="2" t="str">
        <f t="shared" ca="1" si="93"/>
        <v>No</v>
      </c>
      <c r="O290" s="2" t="str">
        <f t="shared" ca="1" si="94"/>
        <v>No</v>
      </c>
      <c r="P290" s="2" t="str" cm="1">
        <f t="array" aca="1" ref="P290" ca="1">IF(OR(INDIRECT("MRN_"&amp;A290)="N/A",B290=0),"No","Yes")</f>
        <v>No</v>
      </c>
    </row>
    <row r="291" spans="1:16" x14ac:dyDescent="0.2">
      <c r="A291" s="62">
        <v>9</v>
      </c>
      <c r="B291" s="2">
        <f ca="1"/>
        <v>0</v>
      </c>
      <c r="C291" s="2">
        <f ca="1"/>
        <v>0</v>
      </c>
      <c r="D291" s="2">
        <f ca="1"/>
        <v>0</v>
      </c>
      <c r="E291" s="2">
        <f ca="1"/>
        <v>0</v>
      </c>
      <c r="F291" s="2">
        <f ca="1"/>
        <v>0</v>
      </c>
      <c r="G291" s="2">
        <f ca="1"/>
        <v>0</v>
      </c>
      <c r="H291" s="2">
        <f ca="1"/>
        <v>0</v>
      </c>
      <c r="I291" s="2">
        <f ca="1"/>
        <v>0</v>
      </c>
      <c r="J291" s="2">
        <f ca="1"/>
        <v>0</v>
      </c>
      <c r="K291" s="2">
        <f ca="1"/>
        <v>0</v>
      </c>
      <c r="L291" s="2" cm="1">
        <f t="array" aca="1" ref="L291" ca="1">IF(B291=0,0,INDIRECT("MRN_"&amp;A291))</f>
        <v>0</v>
      </c>
      <c r="M291" s="2">
        <f t="shared" ca="1" si="92"/>
        <v>0</v>
      </c>
      <c r="N291" s="2" t="str">
        <f t="shared" ca="1" si="93"/>
        <v>No</v>
      </c>
      <c r="O291" s="2" t="str">
        <f t="shared" ca="1" si="94"/>
        <v>No</v>
      </c>
      <c r="P291" s="2" t="str" cm="1">
        <f t="array" aca="1" ref="P291" ca="1">IF(OR(INDIRECT("MRN_"&amp;A291)="N/A",B291=0),"No","Yes")</f>
        <v>No</v>
      </c>
    </row>
    <row r="292" spans="1:16" x14ac:dyDescent="0.2">
      <c r="A292" s="62">
        <v>9</v>
      </c>
      <c r="B292" s="2">
        <f ca="1"/>
        <v>0</v>
      </c>
      <c r="C292" s="2">
        <f ca="1"/>
        <v>0</v>
      </c>
      <c r="D292" s="2">
        <f ca="1"/>
        <v>0</v>
      </c>
      <c r="E292" s="2">
        <f ca="1"/>
        <v>0</v>
      </c>
      <c r="F292" s="2">
        <f ca="1"/>
        <v>0</v>
      </c>
      <c r="G292" s="2">
        <f ca="1"/>
        <v>0</v>
      </c>
      <c r="H292" s="2">
        <f ca="1"/>
        <v>0</v>
      </c>
      <c r="I292" s="2">
        <f ca="1"/>
        <v>0</v>
      </c>
      <c r="J292" s="2">
        <f ca="1"/>
        <v>0</v>
      </c>
      <c r="K292" s="2">
        <f ca="1"/>
        <v>0</v>
      </c>
      <c r="L292" s="2" cm="1">
        <f t="array" aca="1" ref="L292" ca="1">IF(B292=0,0,INDIRECT("MRN_"&amp;A292))</f>
        <v>0</v>
      </c>
      <c r="M292" s="2">
        <f t="shared" ca="1" si="92"/>
        <v>0</v>
      </c>
      <c r="N292" s="2" t="str">
        <f t="shared" ca="1" si="93"/>
        <v>No</v>
      </c>
      <c r="O292" s="2" t="str">
        <f t="shared" ca="1" si="94"/>
        <v>No</v>
      </c>
      <c r="P292" s="2" t="str" cm="1">
        <f t="array" aca="1" ref="P292" ca="1">IF(OR(INDIRECT("MRN_"&amp;A292)="N/A",B292=0),"No","Yes")</f>
        <v>No</v>
      </c>
    </row>
    <row r="293" spans="1:16" x14ac:dyDescent="0.2">
      <c r="A293" s="62">
        <v>9</v>
      </c>
      <c r="B293" s="2">
        <f ca="1"/>
        <v>0</v>
      </c>
      <c r="C293" s="2">
        <f ca="1"/>
        <v>0</v>
      </c>
      <c r="D293" s="2">
        <f ca="1"/>
        <v>0</v>
      </c>
      <c r="E293" s="2">
        <f ca="1"/>
        <v>0</v>
      </c>
      <c r="F293" s="2">
        <f ca="1"/>
        <v>0</v>
      </c>
      <c r="G293" s="2">
        <f ca="1"/>
        <v>0</v>
      </c>
      <c r="H293" s="2">
        <f ca="1"/>
        <v>0</v>
      </c>
      <c r="I293" s="2">
        <f ca="1"/>
        <v>0</v>
      </c>
      <c r="J293" s="2">
        <f ca="1"/>
        <v>0</v>
      </c>
      <c r="K293" s="2">
        <f ca="1"/>
        <v>0</v>
      </c>
      <c r="L293" s="2" cm="1">
        <f t="array" aca="1" ref="L293" ca="1">IF(B293=0,0,INDIRECT("MRN_"&amp;A293))</f>
        <v>0</v>
      </c>
      <c r="M293" s="2">
        <f t="shared" ref="M293:M356" ca="1" si="95">IF(B293=0,0,"Client_"&amp;A293)</f>
        <v>0</v>
      </c>
      <c r="N293" s="2" t="str">
        <f t="shared" ref="N293:N356" ca="1" si="96">IF(J293=0,"No","Yes")</f>
        <v>No</v>
      </c>
      <c r="O293" s="2" t="str">
        <f t="shared" ref="O293:O356" ca="1" si="97">IF(I293=0,"No","Yes")</f>
        <v>No</v>
      </c>
      <c r="P293" s="2" t="str" cm="1">
        <f t="array" aca="1" ref="P293" ca="1">IF(OR(INDIRECT("MRN_"&amp;A293)="N/A",B293=0),"No","Yes")</f>
        <v>No</v>
      </c>
    </row>
    <row r="294" spans="1:16" x14ac:dyDescent="0.2">
      <c r="A294" s="62">
        <v>9</v>
      </c>
      <c r="B294" s="2">
        <f ca="1"/>
        <v>0</v>
      </c>
      <c r="C294" s="2">
        <f ca="1"/>
        <v>0</v>
      </c>
      <c r="D294" s="2">
        <f ca="1"/>
        <v>0</v>
      </c>
      <c r="E294" s="2">
        <f ca="1"/>
        <v>0</v>
      </c>
      <c r="F294" s="2">
        <f ca="1"/>
        <v>0</v>
      </c>
      <c r="G294" s="2">
        <f ca="1"/>
        <v>0</v>
      </c>
      <c r="H294" s="2">
        <f ca="1"/>
        <v>0</v>
      </c>
      <c r="I294" s="2">
        <f ca="1"/>
        <v>0</v>
      </c>
      <c r="J294" s="2">
        <f ca="1"/>
        <v>0</v>
      </c>
      <c r="K294" s="2">
        <f ca="1"/>
        <v>0</v>
      </c>
      <c r="L294" s="2" cm="1">
        <f t="array" aca="1" ref="L294" ca="1">IF(B294=0,0,INDIRECT("MRN_"&amp;A294))</f>
        <v>0</v>
      </c>
      <c r="M294" s="2">
        <f t="shared" ca="1" si="95"/>
        <v>0</v>
      </c>
      <c r="N294" s="2" t="str">
        <f t="shared" ca="1" si="96"/>
        <v>No</v>
      </c>
      <c r="O294" s="2" t="str">
        <f t="shared" ca="1" si="97"/>
        <v>No</v>
      </c>
      <c r="P294" s="2" t="str" cm="1">
        <f t="array" aca="1" ref="P294" ca="1">IF(OR(INDIRECT("MRN_"&amp;A294)="N/A",B294=0),"No","Yes")</f>
        <v>No</v>
      </c>
    </row>
    <row r="295" spans="1:16" x14ac:dyDescent="0.2">
      <c r="A295" s="62">
        <v>9</v>
      </c>
      <c r="B295" s="2">
        <f ca="1"/>
        <v>0</v>
      </c>
      <c r="C295" s="2">
        <f ca="1"/>
        <v>0</v>
      </c>
      <c r="D295" s="2">
        <f ca="1"/>
        <v>0</v>
      </c>
      <c r="E295" s="2">
        <f ca="1"/>
        <v>0</v>
      </c>
      <c r="F295" s="2">
        <f ca="1"/>
        <v>0</v>
      </c>
      <c r="G295" s="2">
        <f ca="1"/>
        <v>0</v>
      </c>
      <c r="H295" s="2">
        <f ca="1"/>
        <v>0</v>
      </c>
      <c r="I295" s="2">
        <f ca="1"/>
        <v>0</v>
      </c>
      <c r="J295" s="2">
        <f ca="1"/>
        <v>0</v>
      </c>
      <c r="K295" s="2">
        <f ca="1"/>
        <v>0</v>
      </c>
      <c r="L295" s="2" cm="1">
        <f t="array" aca="1" ref="L295" ca="1">IF(B295=0,0,INDIRECT("MRN_"&amp;A295))</f>
        <v>0</v>
      </c>
      <c r="M295" s="2">
        <f t="shared" ca="1" si="95"/>
        <v>0</v>
      </c>
      <c r="N295" s="2" t="str">
        <f t="shared" ca="1" si="96"/>
        <v>No</v>
      </c>
      <c r="O295" s="2" t="str">
        <f t="shared" ca="1" si="97"/>
        <v>No</v>
      </c>
      <c r="P295" s="2" t="str" cm="1">
        <f t="array" aca="1" ref="P295" ca="1">IF(OR(INDIRECT("MRN_"&amp;A295)="N/A",B295=0),"No","Yes")</f>
        <v>No</v>
      </c>
    </row>
    <row r="296" spans="1:16" x14ac:dyDescent="0.2">
      <c r="A296" s="62">
        <v>9</v>
      </c>
      <c r="B296" s="2">
        <f ca="1"/>
        <v>0</v>
      </c>
      <c r="C296" s="2">
        <f ca="1"/>
        <v>0</v>
      </c>
      <c r="D296" s="2">
        <f ca="1"/>
        <v>0</v>
      </c>
      <c r="E296" s="2">
        <f ca="1"/>
        <v>0</v>
      </c>
      <c r="F296" s="2">
        <f ca="1"/>
        <v>0</v>
      </c>
      <c r="G296" s="2">
        <f ca="1"/>
        <v>0</v>
      </c>
      <c r="H296" s="2">
        <f ca="1"/>
        <v>0</v>
      </c>
      <c r="I296" s="2">
        <f ca="1"/>
        <v>0</v>
      </c>
      <c r="J296" s="2">
        <f ca="1"/>
        <v>0</v>
      </c>
      <c r="K296" s="2">
        <f ca="1"/>
        <v>0</v>
      </c>
      <c r="L296" s="2" cm="1">
        <f t="array" aca="1" ref="L296" ca="1">IF(B296=0,0,INDIRECT("MRN_"&amp;A296))</f>
        <v>0</v>
      </c>
      <c r="M296" s="2">
        <f t="shared" ca="1" si="95"/>
        <v>0</v>
      </c>
      <c r="N296" s="2" t="str">
        <f t="shared" ca="1" si="96"/>
        <v>No</v>
      </c>
      <c r="O296" s="2" t="str">
        <f t="shared" ca="1" si="97"/>
        <v>No</v>
      </c>
      <c r="P296" s="2" t="str" cm="1">
        <f t="array" aca="1" ref="P296" ca="1">IF(OR(INDIRECT("MRN_"&amp;A296)="N/A",B296=0),"No","Yes")</f>
        <v>No</v>
      </c>
    </row>
    <row r="297" spans="1:16" x14ac:dyDescent="0.2">
      <c r="A297" s="62">
        <v>9</v>
      </c>
      <c r="B297" s="2">
        <f ca="1"/>
        <v>0</v>
      </c>
      <c r="C297" s="2">
        <f ca="1"/>
        <v>0</v>
      </c>
      <c r="D297" s="2">
        <f ca="1"/>
        <v>0</v>
      </c>
      <c r="E297" s="2">
        <f ca="1"/>
        <v>0</v>
      </c>
      <c r="F297" s="2">
        <f ca="1"/>
        <v>0</v>
      </c>
      <c r="G297" s="2">
        <f ca="1"/>
        <v>0</v>
      </c>
      <c r="H297" s="2">
        <f ca="1"/>
        <v>0</v>
      </c>
      <c r="I297" s="2">
        <f ca="1"/>
        <v>0</v>
      </c>
      <c r="J297" s="2">
        <f ca="1"/>
        <v>0</v>
      </c>
      <c r="K297" s="2">
        <f ca="1"/>
        <v>0</v>
      </c>
      <c r="L297" s="2" cm="1">
        <f t="array" aca="1" ref="L297" ca="1">IF(B297=0,0,INDIRECT("MRN_"&amp;A297))</f>
        <v>0</v>
      </c>
      <c r="M297" s="2">
        <f t="shared" ca="1" si="95"/>
        <v>0</v>
      </c>
      <c r="N297" s="2" t="str">
        <f t="shared" ca="1" si="96"/>
        <v>No</v>
      </c>
      <c r="O297" s="2" t="str">
        <f t="shared" ca="1" si="97"/>
        <v>No</v>
      </c>
      <c r="P297" s="2" t="str" cm="1">
        <f t="array" aca="1" ref="P297" ca="1">IF(OR(INDIRECT("MRN_"&amp;A297)="N/A",B297=0),"No","Yes")</f>
        <v>No</v>
      </c>
    </row>
    <row r="298" spans="1:16" x14ac:dyDescent="0.2">
      <c r="A298" s="62">
        <v>9</v>
      </c>
      <c r="B298" s="2">
        <f ca="1"/>
        <v>0</v>
      </c>
      <c r="C298" s="2">
        <f ca="1"/>
        <v>0</v>
      </c>
      <c r="D298" s="2">
        <f ca="1"/>
        <v>0</v>
      </c>
      <c r="E298" s="2">
        <f ca="1"/>
        <v>0</v>
      </c>
      <c r="F298" s="2">
        <f ca="1"/>
        <v>0</v>
      </c>
      <c r="G298" s="2">
        <f ca="1"/>
        <v>0</v>
      </c>
      <c r="H298" s="2">
        <f ca="1"/>
        <v>0</v>
      </c>
      <c r="I298" s="2">
        <f ca="1"/>
        <v>0</v>
      </c>
      <c r="J298" s="2">
        <f ca="1"/>
        <v>0</v>
      </c>
      <c r="K298" s="2">
        <f ca="1"/>
        <v>0</v>
      </c>
      <c r="L298" s="2" cm="1">
        <f t="array" aca="1" ref="L298" ca="1">IF(B298=0,0,INDIRECT("MRN_"&amp;A298))</f>
        <v>0</v>
      </c>
      <c r="M298" s="2">
        <f t="shared" ca="1" si="95"/>
        <v>0</v>
      </c>
      <c r="N298" s="2" t="str">
        <f t="shared" ca="1" si="96"/>
        <v>No</v>
      </c>
      <c r="O298" s="2" t="str">
        <f t="shared" ca="1" si="97"/>
        <v>No</v>
      </c>
      <c r="P298" s="2" t="str" cm="1">
        <f t="array" aca="1" ref="P298" ca="1">IF(OR(INDIRECT("MRN_"&amp;A298)="N/A",B298=0),"No","Yes")</f>
        <v>No</v>
      </c>
    </row>
    <row r="299" spans="1:16" x14ac:dyDescent="0.2">
      <c r="A299" s="62">
        <v>9</v>
      </c>
      <c r="B299" s="2">
        <f ca="1"/>
        <v>0</v>
      </c>
      <c r="C299" s="2">
        <f ca="1"/>
        <v>0</v>
      </c>
      <c r="D299" s="2">
        <f ca="1"/>
        <v>0</v>
      </c>
      <c r="E299" s="2">
        <f ca="1"/>
        <v>0</v>
      </c>
      <c r="F299" s="2">
        <f ca="1"/>
        <v>0</v>
      </c>
      <c r="G299" s="2">
        <f ca="1"/>
        <v>0</v>
      </c>
      <c r="H299" s="2">
        <f ca="1"/>
        <v>0</v>
      </c>
      <c r="I299" s="2">
        <f ca="1"/>
        <v>0</v>
      </c>
      <c r="J299" s="2">
        <f ca="1"/>
        <v>0</v>
      </c>
      <c r="K299" s="2">
        <f ca="1"/>
        <v>0</v>
      </c>
      <c r="L299" s="2" cm="1">
        <f t="array" aca="1" ref="L299" ca="1">IF(B299=0,0,INDIRECT("MRN_"&amp;A299))</f>
        <v>0</v>
      </c>
      <c r="M299" s="2">
        <f t="shared" ca="1" si="95"/>
        <v>0</v>
      </c>
      <c r="N299" s="2" t="str">
        <f t="shared" ca="1" si="96"/>
        <v>No</v>
      </c>
      <c r="O299" s="2" t="str">
        <f t="shared" ca="1" si="97"/>
        <v>No</v>
      </c>
      <c r="P299" s="2" t="str" cm="1">
        <f t="array" aca="1" ref="P299" ca="1">IF(OR(INDIRECT("MRN_"&amp;A299)="N/A",B299=0),"No","Yes")</f>
        <v>No</v>
      </c>
    </row>
    <row r="300" spans="1:16" x14ac:dyDescent="0.2">
      <c r="A300" s="62">
        <v>9</v>
      </c>
      <c r="B300" s="2">
        <f ca="1"/>
        <v>0</v>
      </c>
      <c r="C300" s="2">
        <f ca="1"/>
        <v>0</v>
      </c>
      <c r="D300" s="2">
        <f ca="1"/>
        <v>0</v>
      </c>
      <c r="E300" s="2">
        <f ca="1"/>
        <v>0</v>
      </c>
      <c r="F300" s="2">
        <f ca="1"/>
        <v>0</v>
      </c>
      <c r="G300" s="2">
        <f ca="1"/>
        <v>0</v>
      </c>
      <c r="H300" s="2">
        <f ca="1"/>
        <v>0</v>
      </c>
      <c r="I300" s="2">
        <f ca="1"/>
        <v>0</v>
      </c>
      <c r="J300" s="2">
        <f ca="1"/>
        <v>0</v>
      </c>
      <c r="K300" s="2">
        <f ca="1"/>
        <v>0</v>
      </c>
      <c r="L300" s="2" cm="1">
        <f t="array" aca="1" ref="L300" ca="1">IF(B300=0,0,INDIRECT("MRN_"&amp;A300))</f>
        <v>0</v>
      </c>
      <c r="M300" s="2">
        <f t="shared" ca="1" si="95"/>
        <v>0</v>
      </c>
      <c r="N300" s="2" t="str">
        <f t="shared" ca="1" si="96"/>
        <v>No</v>
      </c>
      <c r="O300" s="2" t="str">
        <f t="shared" ca="1" si="97"/>
        <v>No</v>
      </c>
      <c r="P300" s="2" t="str" cm="1">
        <f t="array" aca="1" ref="P300" ca="1">IF(OR(INDIRECT("MRN_"&amp;A300)="N/A",B300=0),"No","Yes")</f>
        <v>No</v>
      </c>
    </row>
    <row r="301" spans="1:16" x14ac:dyDescent="0.2">
      <c r="A301" s="62">
        <v>9</v>
      </c>
      <c r="B301" s="2">
        <f ca="1"/>
        <v>0</v>
      </c>
      <c r="C301" s="2">
        <f ca="1"/>
        <v>0</v>
      </c>
      <c r="D301" s="2">
        <f ca="1"/>
        <v>0</v>
      </c>
      <c r="E301" s="2">
        <f ca="1"/>
        <v>0</v>
      </c>
      <c r="F301" s="2">
        <f ca="1"/>
        <v>0</v>
      </c>
      <c r="G301" s="2">
        <f ca="1"/>
        <v>0</v>
      </c>
      <c r="H301" s="2">
        <f ca="1"/>
        <v>0</v>
      </c>
      <c r="I301" s="2">
        <f ca="1"/>
        <v>0</v>
      </c>
      <c r="J301" s="2">
        <f ca="1"/>
        <v>0</v>
      </c>
      <c r="K301" s="2">
        <f ca="1"/>
        <v>0</v>
      </c>
      <c r="L301" s="2" cm="1">
        <f t="array" aca="1" ref="L301" ca="1">IF(B301=0,0,INDIRECT("MRN_"&amp;A301))</f>
        <v>0</v>
      </c>
      <c r="M301" s="2">
        <f t="shared" ca="1" si="95"/>
        <v>0</v>
      </c>
      <c r="N301" s="2" t="str">
        <f t="shared" ca="1" si="96"/>
        <v>No</v>
      </c>
      <c r="O301" s="2" t="str">
        <f t="shared" ca="1" si="97"/>
        <v>No</v>
      </c>
      <c r="P301" s="2" t="str" cm="1">
        <f t="array" aca="1" ref="P301" ca="1">IF(OR(INDIRECT("MRN_"&amp;A301)="N/A",B301=0),"No","Yes")</f>
        <v>No</v>
      </c>
    </row>
    <row r="302" spans="1:16" x14ac:dyDescent="0.2">
      <c r="A302" s="62">
        <v>9</v>
      </c>
      <c r="B302" s="2">
        <f ca="1"/>
        <v>0</v>
      </c>
      <c r="C302" s="2">
        <f ca="1"/>
        <v>0</v>
      </c>
      <c r="D302" s="2">
        <f ca="1"/>
        <v>0</v>
      </c>
      <c r="E302" s="2">
        <f ca="1"/>
        <v>0</v>
      </c>
      <c r="F302" s="2">
        <f ca="1"/>
        <v>0</v>
      </c>
      <c r="G302" s="2">
        <f ca="1"/>
        <v>0</v>
      </c>
      <c r="H302" s="2">
        <f ca="1"/>
        <v>0</v>
      </c>
      <c r="I302" s="2">
        <f ca="1"/>
        <v>0</v>
      </c>
      <c r="J302" s="2">
        <f ca="1"/>
        <v>0</v>
      </c>
      <c r="K302" s="2">
        <f ca="1"/>
        <v>0</v>
      </c>
      <c r="L302" s="2" cm="1">
        <f t="array" aca="1" ref="L302" ca="1">IF(B302=0,0,INDIRECT("MRN_"&amp;A302))</f>
        <v>0</v>
      </c>
      <c r="M302" s="2">
        <f t="shared" ca="1" si="95"/>
        <v>0</v>
      </c>
      <c r="N302" s="2" t="str">
        <f t="shared" ca="1" si="96"/>
        <v>No</v>
      </c>
      <c r="O302" s="2" t="str">
        <f t="shared" ca="1" si="97"/>
        <v>No</v>
      </c>
      <c r="P302" s="2" t="str" cm="1">
        <f t="array" aca="1" ref="P302" ca="1">IF(OR(INDIRECT("MRN_"&amp;A302)="N/A",B302=0),"No","Yes")</f>
        <v>No</v>
      </c>
    </row>
    <row r="303" spans="1:16" x14ac:dyDescent="0.2">
      <c r="A303" s="62">
        <v>9</v>
      </c>
      <c r="B303" s="2">
        <f ca="1"/>
        <v>0</v>
      </c>
      <c r="C303" s="2">
        <f ca="1"/>
        <v>0</v>
      </c>
      <c r="D303" s="2">
        <f ca="1"/>
        <v>0</v>
      </c>
      <c r="E303" s="2">
        <f ca="1"/>
        <v>0</v>
      </c>
      <c r="F303" s="2">
        <f ca="1"/>
        <v>0</v>
      </c>
      <c r="G303" s="2">
        <f ca="1"/>
        <v>0</v>
      </c>
      <c r="H303" s="2">
        <f ca="1"/>
        <v>0</v>
      </c>
      <c r="I303" s="2">
        <f ca="1"/>
        <v>0</v>
      </c>
      <c r="J303" s="2">
        <f ca="1"/>
        <v>0</v>
      </c>
      <c r="K303" s="2">
        <f ca="1"/>
        <v>0</v>
      </c>
      <c r="L303" s="2" cm="1">
        <f t="array" aca="1" ref="L303" ca="1">IF(B303=0,0,INDIRECT("MRN_"&amp;A303))</f>
        <v>0</v>
      </c>
      <c r="M303" s="2">
        <f t="shared" ca="1" si="95"/>
        <v>0</v>
      </c>
      <c r="N303" s="2" t="str">
        <f t="shared" ca="1" si="96"/>
        <v>No</v>
      </c>
      <c r="O303" s="2" t="str">
        <f t="shared" ca="1" si="97"/>
        <v>No</v>
      </c>
      <c r="P303" s="2" t="str" cm="1">
        <f t="array" aca="1" ref="P303" ca="1">IF(OR(INDIRECT("MRN_"&amp;A303)="N/A",B303=0),"No","Yes")</f>
        <v>No</v>
      </c>
    </row>
    <row r="304" spans="1:16" x14ac:dyDescent="0.2">
      <c r="A304" s="62">
        <v>9</v>
      </c>
      <c r="B304" s="2">
        <f ca="1"/>
        <v>0</v>
      </c>
      <c r="C304" s="2">
        <f ca="1"/>
        <v>0</v>
      </c>
      <c r="D304" s="2">
        <f ca="1"/>
        <v>0</v>
      </c>
      <c r="E304" s="2">
        <f ca="1"/>
        <v>0</v>
      </c>
      <c r="F304" s="2">
        <f ca="1"/>
        <v>0</v>
      </c>
      <c r="G304" s="2">
        <f ca="1"/>
        <v>0</v>
      </c>
      <c r="H304" s="2">
        <f ca="1"/>
        <v>0</v>
      </c>
      <c r="I304" s="2">
        <f ca="1"/>
        <v>0</v>
      </c>
      <c r="J304" s="2">
        <f ca="1"/>
        <v>0</v>
      </c>
      <c r="K304" s="2">
        <f ca="1"/>
        <v>0</v>
      </c>
      <c r="L304" s="2" cm="1">
        <f t="array" aca="1" ref="L304" ca="1">IF(B304=0,0,INDIRECT("MRN_"&amp;A304))</f>
        <v>0</v>
      </c>
      <c r="M304" s="2">
        <f t="shared" ca="1" si="95"/>
        <v>0</v>
      </c>
      <c r="N304" s="2" t="str">
        <f t="shared" ca="1" si="96"/>
        <v>No</v>
      </c>
      <c r="O304" s="2" t="str">
        <f t="shared" ca="1" si="97"/>
        <v>No</v>
      </c>
      <c r="P304" s="2" t="str" cm="1">
        <f t="array" aca="1" ref="P304" ca="1">IF(OR(INDIRECT("MRN_"&amp;A304)="N/A",B304=0),"No","Yes")</f>
        <v>No</v>
      </c>
    </row>
    <row r="305" spans="1:16" x14ac:dyDescent="0.2">
      <c r="A305" s="62">
        <v>9</v>
      </c>
      <c r="B305" s="2">
        <f ca="1"/>
        <v>0</v>
      </c>
      <c r="C305" s="2">
        <f ca="1"/>
        <v>0</v>
      </c>
      <c r="D305" s="2">
        <f ca="1"/>
        <v>0</v>
      </c>
      <c r="E305" s="2">
        <f ca="1"/>
        <v>0</v>
      </c>
      <c r="F305" s="2">
        <f ca="1"/>
        <v>0</v>
      </c>
      <c r="G305" s="2">
        <f ca="1"/>
        <v>0</v>
      </c>
      <c r="H305" s="2">
        <f ca="1"/>
        <v>0</v>
      </c>
      <c r="I305" s="2">
        <f ca="1"/>
        <v>0</v>
      </c>
      <c r="J305" s="2">
        <f ca="1"/>
        <v>0</v>
      </c>
      <c r="K305" s="2">
        <f ca="1"/>
        <v>0</v>
      </c>
      <c r="L305" s="2" cm="1">
        <f t="array" aca="1" ref="L305" ca="1">IF(B305=0,0,INDIRECT("MRN_"&amp;A305))</f>
        <v>0</v>
      </c>
      <c r="M305" s="2">
        <f t="shared" ca="1" si="95"/>
        <v>0</v>
      </c>
      <c r="N305" s="2" t="str">
        <f t="shared" ca="1" si="96"/>
        <v>No</v>
      </c>
      <c r="O305" s="2" t="str">
        <f t="shared" ca="1" si="97"/>
        <v>No</v>
      </c>
      <c r="P305" s="2" t="str" cm="1">
        <f t="array" aca="1" ref="P305" ca="1">IF(OR(INDIRECT("MRN_"&amp;A305)="N/A",B305=0),"No","Yes")</f>
        <v>No</v>
      </c>
    </row>
    <row r="306" spans="1:16" x14ac:dyDescent="0.2">
      <c r="A306" s="62">
        <v>10</v>
      </c>
      <c r="B306" s="2" cm="1">
        <f t="array" aca="1" ref="B306:K335" ca="1">INDIRECT("Services_"&amp;A306)</f>
        <v>0</v>
      </c>
      <c r="C306" s="2">
        <f ca="1"/>
        <v>0</v>
      </c>
      <c r="D306" s="2">
        <f ca="1"/>
        <v>0</v>
      </c>
      <c r="E306" s="2">
        <f ca="1"/>
        <v>0</v>
      </c>
      <c r="F306" s="2">
        <f ca="1"/>
        <v>0</v>
      </c>
      <c r="G306" s="2">
        <f ca="1"/>
        <v>0</v>
      </c>
      <c r="H306" s="2">
        <f ca="1"/>
        <v>0</v>
      </c>
      <c r="I306" s="2">
        <f ca="1"/>
        <v>0</v>
      </c>
      <c r="J306" s="2">
        <f ca="1"/>
        <v>0</v>
      </c>
      <c r="K306" s="2">
        <f ca="1"/>
        <v>0</v>
      </c>
      <c r="L306" s="2" cm="1">
        <f t="array" aca="1" ref="L306" ca="1">IF(B306=0,0,INDIRECT("MRN_"&amp;A306))</f>
        <v>0</v>
      </c>
      <c r="M306" s="2">
        <f t="shared" ca="1" si="95"/>
        <v>0</v>
      </c>
      <c r="N306" s="2" t="str">
        <f t="shared" ca="1" si="96"/>
        <v>No</v>
      </c>
      <c r="O306" s="2" t="str">
        <f t="shared" ca="1" si="97"/>
        <v>No</v>
      </c>
      <c r="P306" s="2" t="str" cm="1">
        <f t="array" aca="1" ref="P306" ca="1">IF(OR(INDIRECT("MRN_"&amp;A306)="N/A",B306=0),"No","Yes")</f>
        <v>No</v>
      </c>
    </row>
    <row r="307" spans="1:16" x14ac:dyDescent="0.2">
      <c r="A307" s="62">
        <v>10</v>
      </c>
      <c r="B307" s="2">
        <f ca="1"/>
        <v>0</v>
      </c>
      <c r="C307" s="2">
        <f ca="1"/>
        <v>0</v>
      </c>
      <c r="D307" s="2">
        <f ca="1"/>
        <v>0</v>
      </c>
      <c r="E307" s="2">
        <f ca="1"/>
        <v>0</v>
      </c>
      <c r="F307" s="2">
        <f ca="1"/>
        <v>0</v>
      </c>
      <c r="G307" s="2">
        <f ca="1"/>
        <v>0</v>
      </c>
      <c r="H307" s="2">
        <f ca="1"/>
        <v>0</v>
      </c>
      <c r="I307" s="2">
        <f ca="1"/>
        <v>0</v>
      </c>
      <c r="J307" s="2">
        <f ca="1"/>
        <v>0</v>
      </c>
      <c r="K307" s="2">
        <f ca="1"/>
        <v>0</v>
      </c>
      <c r="L307" s="2" cm="1">
        <f t="array" aca="1" ref="L307" ca="1">IF(B307=0,0,INDIRECT("MRN_"&amp;A307))</f>
        <v>0</v>
      </c>
      <c r="M307" s="2">
        <f t="shared" ca="1" si="95"/>
        <v>0</v>
      </c>
      <c r="N307" s="2" t="str">
        <f t="shared" ca="1" si="96"/>
        <v>No</v>
      </c>
      <c r="O307" s="2" t="str">
        <f t="shared" ca="1" si="97"/>
        <v>No</v>
      </c>
      <c r="P307" s="2" t="str" cm="1">
        <f t="array" aca="1" ref="P307" ca="1">IF(OR(INDIRECT("MRN_"&amp;A307)="N/A",B307=0),"No","Yes")</f>
        <v>No</v>
      </c>
    </row>
    <row r="308" spans="1:16" x14ac:dyDescent="0.2">
      <c r="A308" s="62">
        <v>10</v>
      </c>
      <c r="B308" s="2">
        <f ca="1"/>
        <v>0</v>
      </c>
      <c r="C308" s="2">
        <f ca="1"/>
        <v>0</v>
      </c>
      <c r="D308" s="2">
        <f ca="1"/>
        <v>0</v>
      </c>
      <c r="E308" s="2">
        <f ca="1"/>
        <v>0</v>
      </c>
      <c r="F308" s="2">
        <f ca="1"/>
        <v>0</v>
      </c>
      <c r="G308" s="2">
        <f ca="1"/>
        <v>0</v>
      </c>
      <c r="H308" s="2">
        <f ca="1"/>
        <v>0</v>
      </c>
      <c r="I308" s="2">
        <f ca="1"/>
        <v>0</v>
      </c>
      <c r="J308" s="2">
        <f ca="1"/>
        <v>0</v>
      </c>
      <c r="K308" s="2">
        <f ca="1"/>
        <v>0</v>
      </c>
      <c r="L308" s="2" cm="1">
        <f t="array" aca="1" ref="L308" ca="1">IF(B308=0,0,INDIRECT("MRN_"&amp;A308))</f>
        <v>0</v>
      </c>
      <c r="M308" s="2">
        <f t="shared" ca="1" si="95"/>
        <v>0</v>
      </c>
      <c r="N308" s="2" t="str">
        <f t="shared" ca="1" si="96"/>
        <v>No</v>
      </c>
      <c r="O308" s="2" t="str">
        <f t="shared" ca="1" si="97"/>
        <v>No</v>
      </c>
      <c r="P308" s="2" t="str" cm="1">
        <f t="array" aca="1" ref="P308" ca="1">IF(OR(INDIRECT("MRN_"&amp;A308)="N/A",B308=0),"No","Yes")</f>
        <v>No</v>
      </c>
    </row>
    <row r="309" spans="1:16" x14ac:dyDescent="0.2">
      <c r="A309" s="62">
        <v>10</v>
      </c>
      <c r="B309" s="2">
        <f ca="1"/>
        <v>0</v>
      </c>
      <c r="C309" s="2">
        <f ca="1"/>
        <v>0</v>
      </c>
      <c r="D309" s="2">
        <f ca="1"/>
        <v>0</v>
      </c>
      <c r="E309" s="2">
        <f ca="1"/>
        <v>0</v>
      </c>
      <c r="F309" s="2">
        <f ca="1"/>
        <v>0</v>
      </c>
      <c r="G309" s="2">
        <f ca="1"/>
        <v>0</v>
      </c>
      <c r="H309" s="2">
        <f ca="1"/>
        <v>0</v>
      </c>
      <c r="I309" s="2">
        <f ca="1"/>
        <v>0</v>
      </c>
      <c r="J309" s="2">
        <f ca="1"/>
        <v>0</v>
      </c>
      <c r="K309" s="2">
        <f ca="1"/>
        <v>0</v>
      </c>
      <c r="L309" s="2" cm="1">
        <f t="array" aca="1" ref="L309" ca="1">IF(B309=0,0,INDIRECT("MRN_"&amp;A309))</f>
        <v>0</v>
      </c>
      <c r="M309" s="2">
        <f t="shared" ca="1" si="95"/>
        <v>0</v>
      </c>
      <c r="N309" s="2" t="str">
        <f t="shared" ca="1" si="96"/>
        <v>No</v>
      </c>
      <c r="O309" s="2" t="str">
        <f t="shared" ca="1" si="97"/>
        <v>No</v>
      </c>
      <c r="P309" s="2" t="str" cm="1">
        <f t="array" aca="1" ref="P309" ca="1">IF(OR(INDIRECT("MRN_"&amp;A309)="N/A",B309=0),"No","Yes")</f>
        <v>No</v>
      </c>
    </row>
    <row r="310" spans="1:16" x14ac:dyDescent="0.2">
      <c r="A310" s="62">
        <v>10</v>
      </c>
      <c r="B310" s="2">
        <f ca="1"/>
        <v>0</v>
      </c>
      <c r="C310" s="2">
        <f ca="1"/>
        <v>0</v>
      </c>
      <c r="D310" s="2">
        <f ca="1"/>
        <v>0</v>
      </c>
      <c r="E310" s="2">
        <f ca="1"/>
        <v>0</v>
      </c>
      <c r="F310" s="2">
        <f ca="1"/>
        <v>0</v>
      </c>
      <c r="G310" s="2">
        <f ca="1"/>
        <v>0</v>
      </c>
      <c r="H310" s="2">
        <f ca="1"/>
        <v>0</v>
      </c>
      <c r="I310" s="2">
        <f ca="1"/>
        <v>0</v>
      </c>
      <c r="J310" s="2">
        <f ca="1"/>
        <v>0</v>
      </c>
      <c r="K310" s="2">
        <f ca="1"/>
        <v>0</v>
      </c>
      <c r="L310" s="2" cm="1">
        <f t="array" aca="1" ref="L310" ca="1">IF(B310=0,0,INDIRECT("MRN_"&amp;A310))</f>
        <v>0</v>
      </c>
      <c r="M310" s="2">
        <f t="shared" ca="1" si="95"/>
        <v>0</v>
      </c>
      <c r="N310" s="2" t="str">
        <f t="shared" ca="1" si="96"/>
        <v>No</v>
      </c>
      <c r="O310" s="2" t="str">
        <f t="shared" ca="1" si="97"/>
        <v>No</v>
      </c>
      <c r="P310" s="2" t="str" cm="1">
        <f t="array" aca="1" ref="P310" ca="1">IF(OR(INDIRECT("MRN_"&amp;A310)="N/A",B310=0),"No","Yes")</f>
        <v>No</v>
      </c>
    </row>
    <row r="311" spans="1:16" x14ac:dyDescent="0.2">
      <c r="A311" s="62">
        <v>10</v>
      </c>
      <c r="B311" s="2">
        <f ca="1"/>
        <v>0</v>
      </c>
      <c r="C311" s="2">
        <f ca="1"/>
        <v>0</v>
      </c>
      <c r="D311" s="2">
        <f ca="1"/>
        <v>0</v>
      </c>
      <c r="E311" s="2">
        <f ca="1"/>
        <v>0</v>
      </c>
      <c r="F311" s="2">
        <f ca="1"/>
        <v>0</v>
      </c>
      <c r="G311" s="2">
        <f ca="1"/>
        <v>0</v>
      </c>
      <c r="H311" s="2">
        <f ca="1"/>
        <v>0</v>
      </c>
      <c r="I311" s="2">
        <f ca="1"/>
        <v>0</v>
      </c>
      <c r="J311" s="2">
        <f ca="1"/>
        <v>0</v>
      </c>
      <c r="K311" s="2">
        <f ca="1"/>
        <v>0</v>
      </c>
      <c r="L311" s="2" cm="1">
        <f t="array" aca="1" ref="L311" ca="1">IF(B311=0,0,INDIRECT("MRN_"&amp;A311))</f>
        <v>0</v>
      </c>
      <c r="M311" s="2">
        <f t="shared" ca="1" si="95"/>
        <v>0</v>
      </c>
      <c r="N311" s="2" t="str">
        <f t="shared" ca="1" si="96"/>
        <v>No</v>
      </c>
      <c r="O311" s="2" t="str">
        <f t="shared" ca="1" si="97"/>
        <v>No</v>
      </c>
      <c r="P311" s="2" t="str" cm="1">
        <f t="array" aca="1" ref="P311" ca="1">IF(OR(INDIRECT("MRN_"&amp;A311)="N/A",B311=0),"No","Yes")</f>
        <v>No</v>
      </c>
    </row>
    <row r="312" spans="1:16" x14ac:dyDescent="0.2">
      <c r="A312" s="62">
        <v>10</v>
      </c>
      <c r="B312" s="2">
        <f ca="1"/>
        <v>0</v>
      </c>
      <c r="C312" s="2">
        <f ca="1"/>
        <v>0</v>
      </c>
      <c r="D312" s="2">
        <f ca="1"/>
        <v>0</v>
      </c>
      <c r="E312" s="2">
        <f ca="1"/>
        <v>0</v>
      </c>
      <c r="F312" s="2">
        <f ca="1"/>
        <v>0</v>
      </c>
      <c r="G312" s="2">
        <f ca="1"/>
        <v>0</v>
      </c>
      <c r="H312" s="2">
        <f ca="1"/>
        <v>0</v>
      </c>
      <c r="I312" s="2">
        <f ca="1"/>
        <v>0</v>
      </c>
      <c r="J312" s="2">
        <f ca="1"/>
        <v>0</v>
      </c>
      <c r="K312" s="2">
        <f ca="1"/>
        <v>0</v>
      </c>
      <c r="L312" s="2" cm="1">
        <f t="array" aca="1" ref="L312" ca="1">IF(B312=0,0,INDIRECT("MRN_"&amp;A312))</f>
        <v>0</v>
      </c>
      <c r="M312" s="2">
        <f t="shared" ca="1" si="95"/>
        <v>0</v>
      </c>
      <c r="N312" s="2" t="str">
        <f t="shared" ca="1" si="96"/>
        <v>No</v>
      </c>
      <c r="O312" s="2" t="str">
        <f t="shared" ca="1" si="97"/>
        <v>No</v>
      </c>
      <c r="P312" s="2" t="str" cm="1">
        <f t="array" aca="1" ref="P312" ca="1">IF(OR(INDIRECT("MRN_"&amp;A312)="N/A",B312=0),"No","Yes")</f>
        <v>No</v>
      </c>
    </row>
    <row r="313" spans="1:16" x14ac:dyDescent="0.2">
      <c r="A313" s="62">
        <v>10</v>
      </c>
      <c r="B313" s="2">
        <f ca="1"/>
        <v>0</v>
      </c>
      <c r="C313" s="2">
        <f ca="1"/>
        <v>0</v>
      </c>
      <c r="D313" s="2">
        <f ca="1"/>
        <v>0</v>
      </c>
      <c r="E313" s="2">
        <f ca="1"/>
        <v>0</v>
      </c>
      <c r="F313" s="2">
        <f ca="1"/>
        <v>0</v>
      </c>
      <c r="G313" s="2">
        <f ca="1"/>
        <v>0</v>
      </c>
      <c r="H313" s="2">
        <f ca="1"/>
        <v>0</v>
      </c>
      <c r="I313" s="2">
        <f ca="1"/>
        <v>0</v>
      </c>
      <c r="J313" s="2">
        <f ca="1"/>
        <v>0</v>
      </c>
      <c r="K313" s="2">
        <f ca="1"/>
        <v>0</v>
      </c>
      <c r="L313" s="2" cm="1">
        <f t="array" aca="1" ref="L313" ca="1">IF(B313=0,0,INDIRECT("MRN_"&amp;A313))</f>
        <v>0</v>
      </c>
      <c r="M313" s="2">
        <f t="shared" ca="1" si="95"/>
        <v>0</v>
      </c>
      <c r="N313" s="2" t="str">
        <f t="shared" ca="1" si="96"/>
        <v>No</v>
      </c>
      <c r="O313" s="2" t="str">
        <f t="shared" ca="1" si="97"/>
        <v>No</v>
      </c>
      <c r="P313" s="2" t="str" cm="1">
        <f t="array" aca="1" ref="P313" ca="1">IF(OR(INDIRECT("MRN_"&amp;A313)="N/A",B313=0),"No","Yes")</f>
        <v>No</v>
      </c>
    </row>
    <row r="314" spans="1:16" x14ac:dyDescent="0.2">
      <c r="A314" s="62">
        <v>10</v>
      </c>
      <c r="B314" s="2">
        <f ca="1"/>
        <v>0</v>
      </c>
      <c r="C314" s="2">
        <f ca="1"/>
        <v>0</v>
      </c>
      <c r="D314" s="2">
        <f ca="1"/>
        <v>0</v>
      </c>
      <c r="E314" s="2">
        <f ca="1"/>
        <v>0</v>
      </c>
      <c r="F314" s="2">
        <f ca="1"/>
        <v>0</v>
      </c>
      <c r="G314" s="2">
        <f ca="1"/>
        <v>0</v>
      </c>
      <c r="H314" s="2">
        <f ca="1"/>
        <v>0</v>
      </c>
      <c r="I314" s="2">
        <f ca="1"/>
        <v>0</v>
      </c>
      <c r="J314" s="2">
        <f ca="1"/>
        <v>0</v>
      </c>
      <c r="K314" s="2">
        <f ca="1"/>
        <v>0</v>
      </c>
      <c r="L314" s="2" cm="1">
        <f t="array" aca="1" ref="L314" ca="1">IF(B314=0,0,INDIRECT("MRN_"&amp;A314))</f>
        <v>0</v>
      </c>
      <c r="M314" s="2">
        <f t="shared" ca="1" si="95"/>
        <v>0</v>
      </c>
      <c r="N314" s="2" t="str">
        <f t="shared" ca="1" si="96"/>
        <v>No</v>
      </c>
      <c r="O314" s="2" t="str">
        <f t="shared" ca="1" si="97"/>
        <v>No</v>
      </c>
      <c r="P314" s="2" t="str" cm="1">
        <f t="array" aca="1" ref="P314" ca="1">IF(OR(INDIRECT("MRN_"&amp;A314)="N/A",B314=0),"No","Yes")</f>
        <v>No</v>
      </c>
    </row>
    <row r="315" spans="1:16" x14ac:dyDescent="0.2">
      <c r="A315" s="62">
        <v>10</v>
      </c>
      <c r="B315" s="2">
        <f ca="1"/>
        <v>0</v>
      </c>
      <c r="C315" s="2">
        <f ca="1"/>
        <v>0</v>
      </c>
      <c r="D315" s="2">
        <f ca="1"/>
        <v>0</v>
      </c>
      <c r="E315" s="2">
        <f ca="1"/>
        <v>0</v>
      </c>
      <c r="F315" s="2">
        <f ca="1"/>
        <v>0</v>
      </c>
      <c r="G315" s="2">
        <f ca="1"/>
        <v>0</v>
      </c>
      <c r="H315" s="2">
        <f ca="1"/>
        <v>0</v>
      </c>
      <c r="I315" s="2">
        <f ca="1"/>
        <v>0</v>
      </c>
      <c r="J315" s="2">
        <f ca="1"/>
        <v>0</v>
      </c>
      <c r="K315" s="2">
        <f ca="1"/>
        <v>0</v>
      </c>
      <c r="L315" s="2" cm="1">
        <f t="array" aca="1" ref="L315" ca="1">IF(B315=0,0,INDIRECT("MRN_"&amp;A315))</f>
        <v>0</v>
      </c>
      <c r="M315" s="2">
        <f t="shared" ca="1" si="95"/>
        <v>0</v>
      </c>
      <c r="N315" s="2" t="str">
        <f t="shared" ca="1" si="96"/>
        <v>No</v>
      </c>
      <c r="O315" s="2" t="str">
        <f t="shared" ca="1" si="97"/>
        <v>No</v>
      </c>
      <c r="P315" s="2" t="str" cm="1">
        <f t="array" aca="1" ref="P315" ca="1">IF(OR(INDIRECT("MRN_"&amp;A315)="N/A",B315=0),"No","Yes")</f>
        <v>No</v>
      </c>
    </row>
    <row r="316" spans="1:16" x14ac:dyDescent="0.2">
      <c r="A316" s="62">
        <v>10</v>
      </c>
      <c r="B316" s="2">
        <f ca="1"/>
        <v>0</v>
      </c>
      <c r="C316" s="2">
        <f ca="1"/>
        <v>0</v>
      </c>
      <c r="D316" s="2">
        <f ca="1"/>
        <v>0</v>
      </c>
      <c r="E316" s="2">
        <f ca="1"/>
        <v>0</v>
      </c>
      <c r="F316" s="2">
        <f ca="1"/>
        <v>0</v>
      </c>
      <c r="G316" s="2">
        <f ca="1"/>
        <v>0</v>
      </c>
      <c r="H316" s="2">
        <f ca="1"/>
        <v>0</v>
      </c>
      <c r="I316" s="2">
        <f ca="1"/>
        <v>0</v>
      </c>
      <c r="J316" s="2">
        <f ca="1"/>
        <v>0</v>
      </c>
      <c r="K316" s="2">
        <f ca="1"/>
        <v>0</v>
      </c>
      <c r="L316" s="2" cm="1">
        <f t="array" aca="1" ref="L316" ca="1">IF(B316=0,0,INDIRECT("MRN_"&amp;A316))</f>
        <v>0</v>
      </c>
      <c r="M316" s="2">
        <f t="shared" ca="1" si="95"/>
        <v>0</v>
      </c>
      <c r="N316" s="2" t="str">
        <f t="shared" ca="1" si="96"/>
        <v>No</v>
      </c>
      <c r="O316" s="2" t="str">
        <f t="shared" ca="1" si="97"/>
        <v>No</v>
      </c>
      <c r="P316" s="2" t="str" cm="1">
        <f t="array" aca="1" ref="P316" ca="1">IF(OR(INDIRECT("MRN_"&amp;A316)="N/A",B316=0),"No","Yes")</f>
        <v>No</v>
      </c>
    </row>
    <row r="317" spans="1:16" x14ac:dyDescent="0.2">
      <c r="A317" s="62">
        <v>10</v>
      </c>
      <c r="B317" s="2">
        <f ca="1"/>
        <v>0</v>
      </c>
      <c r="C317" s="2">
        <f ca="1"/>
        <v>0</v>
      </c>
      <c r="D317" s="2">
        <f ca="1"/>
        <v>0</v>
      </c>
      <c r="E317" s="2">
        <f ca="1"/>
        <v>0</v>
      </c>
      <c r="F317" s="2">
        <f ca="1"/>
        <v>0</v>
      </c>
      <c r="G317" s="2">
        <f ca="1"/>
        <v>0</v>
      </c>
      <c r="H317" s="2">
        <f ca="1"/>
        <v>0</v>
      </c>
      <c r="I317" s="2">
        <f ca="1"/>
        <v>0</v>
      </c>
      <c r="J317" s="2">
        <f ca="1"/>
        <v>0</v>
      </c>
      <c r="K317" s="2">
        <f ca="1"/>
        <v>0</v>
      </c>
      <c r="L317" s="2" cm="1">
        <f t="array" aca="1" ref="L317" ca="1">IF(B317=0,0,INDIRECT("MRN_"&amp;A317))</f>
        <v>0</v>
      </c>
      <c r="M317" s="2">
        <f t="shared" ca="1" si="95"/>
        <v>0</v>
      </c>
      <c r="N317" s="2" t="str">
        <f t="shared" ca="1" si="96"/>
        <v>No</v>
      </c>
      <c r="O317" s="2" t="str">
        <f t="shared" ca="1" si="97"/>
        <v>No</v>
      </c>
      <c r="P317" s="2" t="str" cm="1">
        <f t="array" aca="1" ref="P317" ca="1">IF(OR(INDIRECT("MRN_"&amp;A317)="N/A",B317=0),"No","Yes")</f>
        <v>No</v>
      </c>
    </row>
    <row r="318" spans="1:16" x14ac:dyDescent="0.2">
      <c r="A318" s="62">
        <v>10</v>
      </c>
      <c r="B318" s="2">
        <f ca="1"/>
        <v>0</v>
      </c>
      <c r="C318" s="2">
        <f ca="1"/>
        <v>0</v>
      </c>
      <c r="D318" s="2">
        <f ca="1"/>
        <v>0</v>
      </c>
      <c r="E318" s="2">
        <f ca="1"/>
        <v>0</v>
      </c>
      <c r="F318" s="2">
        <f ca="1"/>
        <v>0</v>
      </c>
      <c r="G318" s="2">
        <f ca="1"/>
        <v>0</v>
      </c>
      <c r="H318" s="2">
        <f ca="1"/>
        <v>0</v>
      </c>
      <c r="I318" s="2">
        <f ca="1"/>
        <v>0</v>
      </c>
      <c r="J318" s="2">
        <f ca="1"/>
        <v>0</v>
      </c>
      <c r="K318" s="2">
        <f ca="1"/>
        <v>0</v>
      </c>
      <c r="L318" s="2" cm="1">
        <f t="array" aca="1" ref="L318" ca="1">IF(B318=0,0,INDIRECT("MRN_"&amp;A318))</f>
        <v>0</v>
      </c>
      <c r="M318" s="2">
        <f t="shared" ca="1" si="95"/>
        <v>0</v>
      </c>
      <c r="N318" s="2" t="str">
        <f t="shared" ca="1" si="96"/>
        <v>No</v>
      </c>
      <c r="O318" s="2" t="str">
        <f t="shared" ca="1" si="97"/>
        <v>No</v>
      </c>
      <c r="P318" s="2" t="str" cm="1">
        <f t="array" aca="1" ref="P318" ca="1">IF(OR(INDIRECT("MRN_"&amp;A318)="N/A",B318=0),"No","Yes")</f>
        <v>No</v>
      </c>
    </row>
    <row r="319" spans="1:16" x14ac:dyDescent="0.2">
      <c r="A319" s="62">
        <v>10</v>
      </c>
      <c r="B319" s="2">
        <f ca="1"/>
        <v>0</v>
      </c>
      <c r="C319" s="2">
        <f ca="1"/>
        <v>0</v>
      </c>
      <c r="D319" s="2">
        <f ca="1"/>
        <v>0</v>
      </c>
      <c r="E319" s="2">
        <f ca="1"/>
        <v>0</v>
      </c>
      <c r="F319" s="2">
        <f ca="1"/>
        <v>0</v>
      </c>
      <c r="G319" s="2">
        <f ca="1"/>
        <v>0</v>
      </c>
      <c r="H319" s="2">
        <f ca="1"/>
        <v>0</v>
      </c>
      <c r="I319" s="2">
        <f ca="1"/>
        <v>0</v>
      </c>
      <c r="J319" s="2">
        <f ca="1"/>
        <v>0</v>
      </c>
      <c r="K319" s="2">
        <f ca="1"/>
        <v>0</v>
      </c>
      <c r="L319" s="2" cm="1">
        <f t="array" aca="1" ref="L319" ca="1">IF(B319=0,0,INDIRECT("MRN_"&amp;A319))</f>
        <v>0</v>
      </c>
      <c r="M319" s="2">
        <f t="shared" ca="1" si="95"/>
        <v>0</v>
      </c>
      <c r="N319" s="2" t="str">
        <f t="shared" ca="1" si="96"/>
        <v>No</v>
      </c>
      <c r="O319" s="2" t="str">
        <f t="shared" ca="1" si="97"/>
        <v>No</v>
      </c>
      <c r="P319" s="2" t="str" cm="1">
        <f t="array" aca="1" ref="P319" ca="1">IF(OR(INDIRECT("MRN_"&amp;A319)="N/A",B319=0),"No","Yes")</f>
        <v>No</v>
      </c>
    </row>
    <row r="320" spans="1:16" x14ac:dyDescent="0.2">
      <c r="A320" s="62">
        <v>10</v>
      </c>
      <c r="B320" s="2">
        <f ca="1"/>
        <v>0</v>
      </c>
      <c r="C320" s="2">
        <f ca="1"/>
        <v>0</v>
      </c>
      <c r="D320" s="2">
        <f ca="1"/>
        <v>0</v>
      </c>
      <c r="E320" s="2">
        <f ca="1"/>
        <v>0</v>
      </c>
      <c r="F320" s="2">
        <f ca="1"/>
        <v>0</v>
      </c>
      <c r="G320" s="2">
        <f ca="1"/>
        <v>0</v>
      </c>
      <c r="H320" s="2">
        <f ca="1"/>
        <v>0</v>
      </c>
      <c r="I320" s="2">
        <f ca="1"/>
        <v>0</v>
      </c>
      <c r="J320" s="2">
        <f ca="1"/>
        <v>0</v>
      </c>
      <c r="K320" s="2">
        <f ca="1"/>
        <v>0</v>
      </c>
      <c r="L320" s="2" cm="1">
        <f t="array" aca="1" ref="L320" ca="1">IF(B320=0,0,INDIRECT("MRN_"&amp;A320))</f>
        <v>0</v>
      </c>
      <c r="M320" s="2">
        <f t="shared" ca="1" si="95"/>
        <v>0</v>
      </c>
      <c r="N320" s="2" t="str">
        <f t="shared" ca="1" si="96"/>
        <v>No</v>
      </c>
      <c r="O320" s="2" t="str">
        <f t="shared" ca="1" si="97"/>
        <v>No</v>
      </c>
      <c r="P320" s="2" t="str" cm="1">
        <f t="array" aca="1" ref="P320" ca="1">IF(OR(INDIRECT("MRN_"&amp;A320)="N/A",B320=0),"No","Yes")</f>
        <v>No</v>
      </c>
    </row>
    <row r="321" spans="1:16" x14ac:dyDescent="0.2">
      <c r="A321" s="62">
        <v>10</v>
      </c>
      <c r="B321" s="2">
        <f ca="1"/>
        <v>0</v>
      </c>
      <c r="C321" s="2">
        <f ca="1"/>
        <v>0</v>
      </c>
      <c r="D321" s="2">
        <f ca="1"/>
        <v>0</v>
      </c>
      <c r="E321" s="2">
        <f ca="1"/>
        <v>0</v>
      </c>
      <c r="F321" s="2">
        <f ca="1"/>
        <v>0</v>
      </c>
      <c r="G321" s="2">
        <f ca="1"/>
        <v>0</v>
      </c>
      <c r="H321" s="2">
        <f ca="1"/>
        <v>0</v>
      </c>
      <c r="I321" s="2">
        <f ca="1"/>
        <v>0</v>
      </c>
      <c r="J321" s="2">
        <f ca="1"/>
        <v>0</v>
      </c>
      <c r="K321" s="2">
        <f ca="1"/>
        <v>0</v>
      </c>
      <c r="L321" s="2" cm="1">
        <f t="array" aca="1" ref="L321" ca="1">IF(B321=0,0,INDIRECT("MRN_"&amp;A321))</f>
        <v>0</v>
      </c>
      <c r="M321" s="2">
        <f t="shared" ca="1" si="95"/>
        <v>0</v>
      </c>
      <c r="N321" s="2" t="str">
        <f t="shared" ca="1" si="96"/>
        <v>No</v>
      </c>
      <c r="O321" s="2" t="str">
        <f t="shared" ca="1" si="97"/>
        <v>No</v>
      </c>
      <c r="P321" s="2" t="str" cm="1">
        <f t="array" aca="1" ref="P321" ca="1">IF(OR(INDIRECT("MRN_"&amp;A321)="N/A",B321=0),"No","Yes")</f>
        <v>No</v>
      </c>
    </row>
    <row r="322" spans="1:16" x14ac:dyDescent="0.2">
      <c r="A322" s="62">
        <v>10</v>
      </c>
      <c r="B322" s="2">
        <f ca="1"/>
        <v>0</v>
      </c>
      <c r="C322" s="2">
        <f ca="1"/>
        <v>0</v>
      </c>
      <c r="D322" s="2">
        <f ca="1"/>
        <v>0</v>
      </c>
      <c r="E322" s="2">
        <f ca="1"/>
        <v>0</v>
      </c>
      <c r="F322" s="2">
        <f ca="1"/>
        <v>0</v>
      </c>
      <c r="G322" s="2">
        <f ca="1"/>
        <v>0</v>
      </c>
      <c r="H322" s="2">
        <f ca="1"/>
        <v>0</v>
      </c>
      <c r="I322" s="2">
        <f ca="1"/>
        <v>0</v>
      </c>
      <c r="J322" s="2">
        <f ca="1"/>
        <v>0</v>
      </c>
      <c r="K322" s="2">
        <f ca="1"/>
        <v>0</v>
      </c>
      <c r="L322" s="2" cm="1">
        <f t="array" aca="1" ref="L322" ca="1">IF(B322=0,0,INDIRECT("MRN_"&amp;A322))</f>
        <v>0</v>
      </c>
      <c r="M322" s="2">
        <f t="shared" ca="1" si="95"/>
        <v>0</v>
      </c>
      <c r="N322" s="2" t="str">
        <f t="shared" ca="1" si="96"/>
        <v>No</v>
      </c>
      <c r="O322" s="2" t="str">
        <f t="shared" ca="1" si="97"/>
        <v>No</v>
      </c>
      <c r="P322" s="2" t="str" cm="1">
        <f t="array" aca="1" ref="P322" ca="1">IF(OR(INDIRECT("MRN_"&amp;A322)="N/A",B322=0),"No","Yes")</f>
        <v>No</v>
      </c>
    </row>
    <row r="323" spans="1:16" x14ac:dyDescent="0.2">
      <c r="A323" s="62">
        <v>10</v>
      </c>
      <c r="B323" s="2">
        <f ca="1"/>
        <v>0</v>
      </c>
      <c r="C323" s="2">
        <f ca="1"/>
        <v>0</v>
      </c>
      <c r="D323" s="2">
        <f ca="1"/>
        <v>0</v>
      </c>
      <c r="E323" s="2">
        <f ca="1"/>
        <v>0</v>
      </c>
      <c r="F323" s="2">
        <f ca="1"/>
        <v>0</v>
      </c>
      <c r="G323" s="2">
        <f ca="1"/>
        <v>0</v>
      </c>
      <c r="H323" s="2">
        <f ca="1"/>
        <v>0</v>
      </c>
      <c r="I323" s="2">
        <f ca="1"/>
        <v>0</v>
      </c>
      <c r="J323" s="2">
        <f ca="1"/>
        <v>0</v>
      </c>
      <c r="K323" s="2">
        <f ca="1"/>
        <v>0</v>
      </c>
      <c r="L323" s="2" cm="1">
        <f t="array" aca="1" ref="L323" ca="1">IF(B323=0,0,INDIRECT("MRN_"&amp;A323))</f>
        <v>0</v>
      </c>
      <c r="M323" s="2">
        <f t="shared" ca="1" si="95"/>
        <v>0</v>
      </c>
      <c r="N323" s="2" t="str">
        <f t="shared" ca="1" si="96"/>
        <v>No</v>
      </c>
      <c r="O323" s="2" t="str">
        <f t="shared" ca="1" si="97"/>
        <v>No</v>
      </c>
      <c r="P323" s="2" t="str" cm="1">
        <f t="array" aca="1" ref="P323" ca="1">IF(OR(INDIRECT("MRN_"&amp;A323)="N/A",B323=0),"No","Yes")</f>
        <v>No</v>
      </c>
    </row>
    <row r="324" spans="1:16" x14ac:dyDescent="0.2">
      <c r="A324" s="62">
        <v>10</v>
      </c>
      <c r="B324" s="2">
        <f ca="1"/>
        <v>0</v>
      </c>
      <c r="C324" s="2">
        <f ca="1"/>
        <v>0</v>
      </c>
      <c r="D324" s="2">
        <f ca="1"/>
        <v>0</v>
      </c>
      <c r="E324" s="2">
        <f ca="1"/>
        <v>0</v>
      </c>
      <c r="F324" s="2">
        <f ca="1"/>
        <v>0</v>
      </c>
      <c r="G324" s="2">
        <f ca="1"/>
        <v>0</v>
      </c>
      <c r="H324" s="2">
        <f ca="1"/>
        <v>0</v>
      </c>
      <c r="I324" s="2">
        <f ca="1"/>
        <v>0</v>
      </c>
      <c r="J324" s="2">
        <f ca="1"/>
        <v>0</v>
      </c>
      <c r="K324" s="2">
        <f ca="1"/>
        <v>0</v>
      </c>
      <c r="L324" s="2" cm="1">
        <f t="array" aca="1" ref="L324" ca="1">IF(B324=0,0,INDIRECT("MRN_"&amp;A324))</f>
        <v>0</v>
      </c>
      <c r="M324" s="2">
        <f t="shared" ca="1" si="95"/>
        <v>0</v>
      </c>
      <c r="N324" s="2" t="str">
        <f t="shared" ca="1" si="96"/>
        <v>No</v>
      </c>
      <c r="O324" s="2" t="str">
        <f t="shared" ca="1" si="97"/>
        <v>No</v>
      </c>
      <c r="P324" s="2" t="str" cm="1">
        <f t="array" aca="1" ref="P324" ca="1">IF(OR(INDIRECT("MRN_"&amp;A324)="N/A",B324=0),"No","Yes")</f>
        <v>No</v>
      </c>
    </row>
    <row r="325" spans="1:16" x14ac:dyDescent="0.2">
      <c r="A325" s="62">
        <v>10</v>
      </c>
      <c r="B325" s="2">
        <f ca="1"/>
        <v>0</v>
      </c>
      <c r="C325" s="2">
        <f ca="1"/>
        <v>0</v>
      </c>
      <c r="D325" s="2">
        <f ca="1"/>
        <v>0</v>
      </c>
      <c r="E325" s="2">
        <f ca="1"/>
        <v>0</v>
      </c>
      <c r="F325" s="2">
        <f ca="1"/>
        <v>0</v>
      </c>
      <c r="G325" s="2">
        <f ca="1"/>
        <v>0</v>
      </c>
      <c r="H325" s="2">
        <f ca="1"/>
        <v>0</v>
      </c>
      <c r="I325" s="2">
        <f ca="1"/>
        <v>0</v>
      </c>
      <c r="J325" s="2">
        <f ca="1"/>
        <v>0</v>
      </c>
      <c r="K325" s="2">
        <f ca="1"/>
        <v>0</v>
      </c>
      <c r="L325" s="2" cm="1">
        <f t="array" aca="1" ref="L325" ca="1">IF(B325=0,0,INDIRECT("MRN_"&amp;A325))</f>
        <v>0</v>
      </c>
      <c r="M325" s="2">
        <f t="shared" ca="1" si="95"/>
        <v>0</v>
      </c>
      <c r="N325" s="2" t="str">
        <f t="shared" ca="1" si="96"/>
        <v>No</v>
      </c>
      <c r="O325" s="2" t="str">
        <f t="shared" ca="1" si="97"/>
        <v>No</v>
      </c>
      <c r="P325" s="2" t="str" cm="1">
        <f t="array" aca="1" ref="P325" ca="1">IF(OR(INDIRECT("MRN_"&amp;A325)="N/A",B325=0),"No","Yes")</f>
        <v>No</v>
      </c>
    </row>
    <row r="326" spans="1:16" x14ac:dyDescent="0.2">
      <c r="A326" s="62">
        <v>10</v>
      </c>
      <c r="B326" s="2">
        <f ca="1"/>
        <v>0</v>
      </c>
      <c r="C326" s="2">
        <f ca="1"/>
        <v>0</v>
      </c>
      <c r="D326" s="2">
        <f ca="1"/>
        <v>0</v>
      </c>
      <c r="E326" s="2">
        <f ca="1"/>
        <v>0</v>
      </c>
      <c r="F326" s="2">
        <f ca="1"/>
        <v>0</v>
      </c>
      <c r="G326" s="2">
        <f ca="1"/>
        <v>0</v>
      </c>
      <c r="H326" s="2">
        <f ca="1"/>
        <v>0</v>
      </c>
      <c r="I326" s="2">
        <f ca="1"/>
        <v>0</v>
      </c>
      <c r="J326" s="2">
        <f ca="1"/>
        <v>0</v>
      </c>
      <c r="K326" s="2">
        <f ca="1"/>
        <v>0</v>
      </c>
      <c r="L326" s="2" cm="1">
        <f t="array" aca="1" ref="L326" ca="1">IF(B326=0,0,INDIRECT("MRN_"&amp;A326))</f>
        <v>0</v>
      </c>
      <c r="M326" s="2">
        <f t="shared" ca="1" si="95"/>
        <v>0</v>
      </c>
      <c r="N326" s="2" t="str">
        <f t="shared" ca="1" si="96"/>
        <v>No</v>
      </c>
      <c r="O326" s="2" t="str">
        <f t="shared" ca="1" si="97"/>
        <v>No</v>
      </c>
      <c r="P326" s="2" t="str" cm="1">
        <f t="array" aca="1" ref="P326" ca="1">IF(OR(INDIRECT("MRN_"&amp;A326)="N/A",B326=0),"No","Yes")</f>
        <v>No</v>
      </c>
    </row>
    <row r="327" spans="1:16" x14ac:dyDescent="0.2">
      <c r="A327" s="62">
        <v>10</v>
      </c>
      <c r="B327" s="2">
        <f ca="1"/>
        <v>0</v>
      </c>
      <c r="C327" s="2">
        <f ca="1"/>
        <v>0</v>
      </c>
      <c r="D327" s="2">
        <f ca="1"/>
        <v>0</v>
      </c>
      <c r="E327" s="2">
        <f ca="1"/>
        <v>0</v>
      </c>
      <c r="F327" s="2">
        <f ca="1"/>
        <v>0</v>
      </c>
      <c r="G327" s="2">
        <f ca="1"/>
        <v>0</v>
      </c>
      <c r="H327" s="2">
        <f ca="1"/>
        <v>0</v>
      </c>
      <c r="I327" s="2">
        <f ca="1"/>
        <v>0</v>
      </c>
      <c r="J327" s="2">
        <f ca="1"/>
        <v>0</v>
      </c>
      <c r="K327" s="2">
        <f ca="1"/>
        <v>0</v>
      </c>
      <c r="L327" s="2" cm="1">
        <f t="array" aca="1" ref="L327" ca="1">IF(B327=0,0,INDIRECT("MRN_"&amp;A327))</f>
        <v>0</v>
      </c>
      <c r="M327" s="2">
        <f t="shared" ca="1" si="95"/>
        <v>0</v>
      </c>
      <c r="N327" s="2" t="str">
        <f t="shared" ca="1" si="96"/>
        <v>No</v>
      </c>
      <c r="O327" s="2" t="str">
        <f t="shared" ca="1" si="97"/>
        <v>No</v>
      </c>
      <c r="P327" s="2" t="str" cm="1">
        <f t="array" aca="1" ref="P327" ca="1">IF(OR(INDIRECT("MRN_"&amp;A327)="N/A",B327=0),"No","Yes")</f>
        <v>No</v>
      </c>
    </row>
    <row r="328" spans="1:16" x14ac:dyDescent="0.2">
      <c r="A328" s="62">
        <v>10</v>
      </c>
      <c r="B328" s="2">
        <f ca="1"/>
        <v>0</v>
      </c>
      <c r="C328" s="2">
        <f ca="1"/>
        <v>0</v>
      </c>
      <c r="D328" s="2">
        <f ca="1"/>
        <v>0</v>
      </c>
      <c r="E328" s="2">
        <f ca="1"/>
        <v>0</v>
      </c>
      <c r="F328" s="2">
        <f ca="1"/>
        <v>0</v>
      </c>
      <c r="G328" s="2">
        <f ca="1"/>
        <v>0</v>
      </c>
      <c r="H328" s="2">
        <f ca="1"/>
        <v>0</v>
      </c>
      <c r="I328" s="2">
        <f ca="1"/>
        <v>0</v>
      </c>
      <c r="J328" s="2">
        <f ca="1"/>
        <v>0</v>
      </c>
      <c r="K328" s="2">
        <f ca="1"/>
        <v>0</v>
      </c>
      <c r="L328" s="2" cm="1">
        <f t="array" aca="1" ref="L328" ca="1">IF(B328=0,0,INDIRECT("MRN_"&amp;A328))</f>
        <v>0</v>
      </c>
      <c r="M328" s="2">
        <f t="shared" ca="1" si="95"/>
        <v>0</v>
      </c>
      <c r="N328" s="2" t="str">
        <f t="shared" ca="1" si="96"/>
        <v>No</v>
      </c>
      <c r="O328" s="2" t="str">
        <f t="shared" ca="1" si="97"/>
        <v>No</v>
      </c>
      <c r="P328" s="2" t="str" cm="1">
        <f t="array" aca="1" ref="P328" ca="1">IF(OR(INDIRECT("MRN_"&amp;A328)="N/A",B328=0),"No","Yes")</f>
        <v>No</v>
      </c>
    </row>
    <row r="329" spans="1:16" x14ac:dyDescent="0.2">
      <c r="A329" s="62">
        <v>10</v>
      </c>
      <c r="B329" s="2">
        <f ca="1"/>
        <v>0</v>
      </c>
      <c r="C329" s="2">
        <f ca="1"/>
        <v>0</v>
      </c>
      <c r="D329" s="2">
        <f ca="1"/>
        <v>0</v>
      </c>
      <c r="E329" s="2">
        <f ca="1"/>
        <v>0</v>
      </c>
      <c r="F329" s="2">
        <f ca="1"/>
        <v>0</v>
      </c>
      <c r="G329" s="2">
        <f ca="1"/>
        <v>0</v>
      </c>
      <c r="H329" s="2">
        <f ca="1"/>
        <v>0</v>
      </c>
      <c r="I329" s="2">
        <f ca="1"/>
        <v>0</v>
      </c>
      <c r="J329" s="2">
        <f ca="1"/>
        <v>0</v>
      </c>
      <c r="K329" s="2">
        <f ca="1"/>
        <v>0</v>
      </c>
      <c r="L329" s="2" cm="1">
        <f t="array" aca="1" ref="L329" ca="1">IF(B329=0,0,INDIRECT("MRN_"&amp;A329))</f>
        <v>0</v>
      </c>
      <c r="M329" s="2">
        <f t="shared" ca="1" si="95"/>
        <v>0</v>
      </c>
      <c r="N329" s="2" t="str">
        <f t="shared" ca="1" si="96"/>
        <v>No</v>
      </c>
      <c r="O329" s="2" t="str">
        <f t="shared" ca="1" si="97"/>
        <v>No</v>
      </c>
      <c r="P329" s="2" t="str" cm="1">
        <f t="array" aca="1" ref="P329" ca="1">IF(OR(INDIRECT("MRN_"&amp;A329)="N/A",B329=0),"No","Yes")</f>
        <v>No</v>
      </c>
    </row>
    <row r="330" spans="1:16" x14ac:dyDescent="0.2">
      <c r="A330" s="62">
        <v>10</v>
      </c>
      <c r="B330" s="2">
        <f ca="1"/>
        <v>0</v>
      </c>
      <c r="C330" s="2">
        <f ca="1"/>
        <v>0</v>
      </c>
      <c r="D330" s="2">
        <f ca="1"/>
        <v>0</v>
      </c>
      <c r="E330" s="2">
        <f ca="1"/>
        <v>0</v>
      </c>
      <c r="F330" s="2">
        <f ca="1"/>
        <v>0</v>
      </c>
      <c r="G330" s="2">
        <f ca="1"/>
        <v>0</v>
      </c>
      <c r="H330" s="2">
        <f ca="1"/>
        <v>0</v>
      </c>
      <c r="I330" s="2">
        <f ca="1"/>
        <v>0</v>
      </c>
      <c r="J330" s="2">
        <f ca="1"/>
        <v>0</v>
      </c>
      <c r="K330" s="2">
        <f ca="1"/>
        <v>0</v>
      </c>
      <c r="L330" s="2" cm="1">
        <f t="array" aca="1" ref="L330" ca="1">IF(B330=0,0,INDIRECT("MRN_"&amp;A330))</f>
        <v>0</v>
      </c>
      <c r="M330" s="2">
        <f t="shared" ca="1" si="95"/>
        <v>0</v>
      </c>
      <c r="N330" s="2" t="str">
        <f t="shared" ca="1" si="96"/>
        <v>No</v>
      </c>
      <c r="O330" s="2" t="str">
        <f t="shared" ca="1" si="97"/>
        <v>No</v>
      </c>
      <c r="P330" s="2" t="str" cm="1">
        <f t="array" aca="1" ref="P330" ca="1">IF(OR(INDIRECT("MRN_"&amp;A330)="N/A",B330=0),"No","Yes")</f>
        <v>No</v>
      </c>
    </row>
    <row r="331" spans="1:16" x14ac:dyDescent="0.2">
      <c r="A331" s="62">
        <v>10</v>
      </c>
      <c r="B331" s="2">
        <f ca="1"/>
        <v>0</v>
      </c>
      <c r="C331" s="2">
        <f ca="1"/>
        <v>0</v>
      </c>
      <c r="D331" s="2">
        <f ca="1"/>
        <v>0</v>
      </c>
      <c r="E331" s="2">
        <f ca="1"/>
        <v>0</v>
      </c>
      <c r="F331" s="2">
        <f ca="1"/>
        <v>0</v>
      </c>
      <c r="G331" s="2">
        <f ca="1"/>
        <v>0</v>
      </c>
      <c r="H331" s="2">
        <f ca="1"/>
        <v>0</v>
      </c>
      <c r="I331" s="2">
        <f ca="1"/>
        <v>0</v>
      </c>
      <c r="J331" s="2">
        <f ca="1"/>
        <v>0</v>
      </c>
      <c r="K331" s="2">
        <f ca="1"/>
        <v>0</v>
      </c>
      <c r="L331" s="2" cm="1">
        <f t="array" aca="1" ref="L331" ca="1">IF(B331=0,0,INDIRECT("MRN_"&amp;A331))</f>
        <v>0</v>
      </c>
      <c r="M331" s="2">
        <f t="shared" ca="1" si="95"/>
        <v>0</v>
      </c>
      <c r="N331" s="2" t="str">
        <f t="shared" ca="1" si="96"/>
        <v>No</v>
      </c>
      <c r="O331" s="2" t="str">
        <f t="shared" ca="1" si="97"/>
        <v>No</v>
      </c>
      <c r="P331" s="2" t="str" cm="1">
        <f t="array" aca="1" ref="P331" ca="1">IF(OR(INDIRECT("MRN_"&amp;A331)="N/A",B331=0),"No","Yes")</f>
        <v>No</v>
      </c>
    </row>
    <row r="332" spans="1:16" x14ac:dyDescent="0.2">
      <c r="A332" s="62">
        <v>10</v>
      </c>
      <c r="B332" s="2">
        <f ca="1"/>
        <v>0</v>
      </c>
      <c r="C332" s="2">
        <f ca="1"/>
        <v>0</v>
      </c>
      <c r="D332" s="2">
        <f ca="1"/>
        <v>0</v>
      </c>
      <c r="E332" s="2">
        <f ca="1"/>
        <v>0</v>
      </c>
      <c r="F332" s="2">
        <f ca="1"/>
        <v>0</v>
      </c>
      <c r="G332" s="2">
        <f ca="1"/>
        <v>0</v>
      </c>
      <c r="H332" s="2">
        <f ca="1"/>
        <v>0</v>
      </c>
      <c r="I332" s="2">
        <f ca="1"/>
        <v>0</v>
      </c>
      <c r="J332" s="2">
        <f ca="1"/>
        <v>0</v>
      </c>
      <c r="K332" s="2">
        <f ca="1"/>
        <v>0</v>
      </c>
      <c r="L332" s="2" cm="1">
        <f t="array" aca="1" ref="L332" ca="1">IF(B332=0,0,INDIRECT("MRN_"&amp;A332))</f>
        <v>0</v>
      </c>
      <c r="M332" s="2">
        <f t="shared" ca="1" si="95"/>
        <v>0</v>
      </c>
      <c r="N332" s="2" t="str">
        <f t="shared" ca="1" si="96"/>
        <v>No</v>
      </c>
      <c r="O332" s="2" t="str">
        <f t="shared" ca="1" si="97"/>
        <v>No</v>
      </c>
      <c r="P332" s="2" t="str" cm="1">
        <f t="array" aca="1" ref="P332" ca="1">IF(OR(INDIRECT("MRN_"&amp;A332)="N/A",B332=0),"No","Yes")</f>
        <v>No</v>
      </c>
    </row>
    <row r="333" spans="1:16" x14ac:dyDescent="0.2">
      <c r="A333" s="62">
        <v>10</v>
      </c>
      <c r="B333" s="2">
        <f ca="1"/>
        <v>0</v>
      </c>
      <c r="C333" s="2">
        <f ca="1"/>
        <v>0</v>
      </c>
      <c r="D333" s="2">
        <f ca="1"/>
        <v>0</v>
      </c>
      <c r="E333" s="2">
        <f ca="1"/>
        <v>0</v>
      </c>
      <c r="F333" s="2">
        <f ca="1"/>
        <v>0</v>
      </c>
      <c r="G333" s="2">
        <f ca="1"/>
        <v>0</v>
      </c>
      <c r="H333" s="2">
        <f ca="1"/>
        <v>0</v>
      </c>
      <c r="I333" s="2">
        <f ca="1"/>
        <v>0</v>
      </c>
      <c r="J333" s="2">
        <f ca="1"/>
        <v>0</v>
      </c>
      <c r="K333" s="2">
        <f ca="1"/>
        <v>0</v>
      </c>
      <c r="L333" s="2" cm="1">
        <f t="array" aca="1" ref="L333" ca="1">IF(B333=0,0,INDIRECT("MRN_"&amp;A333))</f>
        <v>0</v>
      </c>
      <c r="M333" s="2">
        <f t="shared" ca="1" si="95"/>
        <v>0</v>
      </c>
      <c r="N333" s="2" t="str">
        <f t="shared" ca="1" si="96"/>
        <v>No</v>
      </c>
      <c r="O333" s="2" t="str">
        <f t="shared" ca="1" si="97"/>
        <v>No</v>
      </c>
      <c r="P333" s="2" t="str" cm="1">
        <f t="array" aca="1" ref="P333" ca="1">IF(OR(INDIRECT("MRN_"&amp;A333)="N/A",B333=0),"No","Yes")</f>
        <v>No</v>
      </c>
    </row>
    <row r="334" spans="1:16" x14ac:dyDescent="0.2">
      <c r="A334" s="62">
        <v>10</v>
      </c>
      <c r="B334" s="2">
        <f ca="1"/>
        <v>0</v>
      </c>
      <c r="C334" s="2">
        <f ca="1"/>
        <v>0</v>
      </c>
      <c r="D334" s="2">
        <f ca="1"/>
        <v>0</v>
      </c>
      <c r="E334" s="2">
        <f ca="1"/>
        <v>0</v>
      </c>
      <c r="F334" s="2">
        <f ca="1"/>
        <v>0</v>
      </c>
      <c r="G334" s="2">
        <f ca="1"/>
        <v>0</v>
      </c>
      <c r="H334" s="2">
        <f ca="1"/>
        <v>0</v>
      </c>
      <c r="I334" s="2">
        <f ca="1"/>
        <v>0</v>
      </c>
      <c r="J334" s="2">
        <f ca="1"/>
        <v>0</v>
      </c>
      <c r="K334" s="2">
        <f ca="1"/>
        <v>0</v>
      </c>
      <c r="L334" s="2" cm="1">
        <f t="array" aca="1" ref="L334" ca="1">IF(B334=0,0,INDIRECT("MRN_"&amp;A334))</f>
        <v>0</v>
      </c>
      <c r="M334" s="2">
        <f t="shared" ca="1" si="95"/>
        <v>0</v>
      </c>
      <c r="N334" s="2" t="str">
        <f t="shared" ca="1" si="96"/>
        <v>No</v>
      </c>
      <c r="O334" s="2" t="str">
        <f t="shared" ca="1" si="97"/>
        <v>No</v>
      </c>
      <c r="P334" s="2" t="str" cm="1">
        <f t="array" aca="1" ref="P334" ca="1">IF(OR(INDIRECT("MRN_"&amp;A334)="N/A",B334=0),"No","Yes")</f>
        <v>No</v>
      </c>
    </row>
    <row r="335" spans="1:16" x14ac:dyDescent="0.2">
      <c r="A335" s="62">
        <v>10</v>
      </c>
      <c r="B335" s="2">
        <f ca="1"/>
        <v>0</v>
      </c>
      <c r="C335" s="2">
        <f ca="1"/>
        <v>0</v>
      </c>
      <c r="D335" s="2">
        <f ca="1"/>
        <v>0</v>
      </c>
      <c r="E335" s="2">
        <f ca="1"/>
        <v>0</v>
      </c>
      <c r="F335" s="2">
        <f ca="1"/>
        <v>0</v>
      </c>
      <c r="G335" s="2">
        <f ca="1"/>
        <v>0</v>
      </c>
      <c r="H335" s="2">
        <f ca="1"/>
        <v>0</v>
      </c>
      <c r="I335" s="2">
        <f ca="1"/>
        <v>0</v>
      </c>
      <c r="J335" s="2">
        <f ca="1"/>
        <v>0</v>
      </c>
      <c r="K335" s="2">
        <f ca="1"/>
        <v>0</v>
      </c>
      <c r="L335" s="2" cm="1">
        <f t="array" aca="1" ref="L335" ca="1">IF(B335=0,0,INDIRECT("MRN_"&amp;A335))</f>
        <v>0</v>
      </c>
      <c r="M335" s="2">
        <f t="shared" ca="1" si="95"/>
        <v>0</v>
      </c>
      <c r="N335" s="2" t="str">
        <f t="shared" ca="1" si="96"/>
        <v>No</v>
      </c>
      <c r="O335" s="2" t="str">
        <f t="shared" ca="1" si="97"/>
        <v>No</v>
      </c>
      <c r="P335" s="2" t="str" cm="1">
        <f t="array" aca="1" ref="P335" ca="1">IF(OR(INDIRECT("MRN_"&amp;A335)="N/A",B335=0),"No","Yes")</f>
        <v>No</v>
      </c>
    </row>
    <row r="336" spans="1:16" x14ac:dyDescent="0.2">
      <c r="A336" s="62">
        <v>11</v>
      </c>
      <c r="B336" s="2" cm="1">
        <f t="array" aca="1" ref="B336:K365" ca="1">INDIRECT("Services_"&amp;A336)</f>
        <v>0</v>
      </c>
      <c r="C336" s="2">
        <f ca="1"/>
        <v>0</v>
      </c>
      <c r="D336" s="2">
        <f ca="1"/>
        <v>0</v>
      </c>
      <c r="E336" s="2">
        <f ca="1"/>
        <v>0</v>
      </c>
      <c r="F336" s="2">
        <f ca="1"/>
        <v>0</v>
      </c>
      <c r="G336" s="2">
        <f ca="1"/>
        <v>0</v>
      </c>
      <c r="H336" s="2">
        <f ca="1"/>
        <v>0</v>
      </c>
      <c r="I336" s="2">
        <f ca="1"/>
        <v>0</v>
      </c>
      <c r="J336" s="2">
        <f ca="1"/>
        <v>0</v>
      </c>
      <c r="K336" s="2">
        <f ca="1"/>
        <v>0</v>
      </c>
      <c r="L336" s="2" cm="1">
        <f t="array" aca="1" ref="L336" ca="1">IF(B336=0,0,INDIRECT("MRN_"&amp;A336))</f>
        <v>0</v>
      </c>
      <c r="M336" s="2">
        <f t="shared" ca="1" si="95"/>
        <v>0</v>
      </c>
      <c r="N336" s="2" t="str">
        <f t="shared" ca="1" si="96"/>
        <v>No</v>
      </c>
      <c r="O336" s="2" t="str">
        <f t="shared" ca="1" si="97"/>
        <v>No</v>
      </c>
      <c r="P336" s="2" t="str" cm="1">
        <f t="array" aca="1" ref="P336" ca="1">IF(OR(INDIRECT("MRN_"&amp;A336)="N/A",B336=0),"No","Yes")</f>
        <v>No</v>
      </c>
    </row>
    <row r="337" spans="1:16" x14ac:dyDescent="0.2">
      <c r="A337" s="62">
        <v>11</v>
      </c>
      <c r="B337" s="2">
        <f ca="1"/>
        <v>0</v>
      </c>
      <c r="C337" s="2">
        <f ca="1"/>
        <v>0</v>
      </c>
      <c r="D337" s="2">
        <f ca="1"/>
        <v>0</v>
      </c>
      <c r="E337" s="2">
        <f ca="1"/>
        <v>0</v>
      </c>
      <c r="F337" s="2">
        <f ca="1"/>
        <v>0</v>
      </c>
      <c r="G337" s="2">
        <f ca="1"/>
        <v>0</v>
      </c>
      <c r="H337" s="2">
        <f ca="1"/>
        <v>0</v>
      </c>
      <c r="I337" s="2">
        <f ca="1"/>
        <v>0</v>
      </c>
      <c r="J337" s="2">
        <f ca="1"/>
        <v>0</v>
      </c>
      <c r="K337" s="2">
        <f ca="1"/>
        <v>0</v>
      </c>
      <c r="L337" s="2" cm="1">
        <f t="array" aca="1" ref="L337" ca="1">IF(B337=0,0,INDIRECT("MRN_"&amp;A337))</f>
        <v>0</v>
      </c>
      <c r="M337" s="2">
        <f t="shared" ca="1" si="95"/>
        <v>0</v>
      </c>
      <c r="N337" s="2" t="str">
        <f t="shared" ca="1" si="96"/>
        <v>No</v>
      </c>
      <c r="O337" s="2" t="str">
        <f t="shared" ca="1" si="97"/>
        <v>No</v>
      </c>
      <c r="P337" s="2" t="str" cm="1">
        <f t="array" aca="1" ref="P337" ca="1">IF(OR(INDIRECT("MRN_"&amp;A337)="N/A",B337=0),"No","Yes")</f>
        <v>No</v>
      </c>
    </row>
    <row r="338" spans="1:16" x14ac:dyDescent="0.2">
      <c r="A338" s="62">
        <v>11</v>
      </c>
      <c r="B338" s="2">
        <f ca="1"/>
        <v>0</v>
      </c>
      <c r="C338" s="2">
        <f ca="1"/>
        <v>0</v>
      </c>
      <c r="D338" s="2">
        <f ca="1"/>
        <v>0</v>
      </c>
      <c r="E338" s="2">
        <f ca="1"/>
        <v>0</v>
      </c>
      <c r="F338" s="2">
        <f ca="1"/>
        <v>0</v>
      </c>
      <c r="G338" s="2">
        <f ca="1"/>
        <v>0</v>
      </c>
      <c r="H338" s="2">
        <f ca="1"/>
        <v>0</v>
      </c>
      <c r="I338" s="2">
        <f ca="1"/>
        <v>0</v>
      </c>
      <c r="J338" s="2">
        <f ca="1"/>
        <v>0</v>
      </c>
      <c r="K338" s="2">
        <f ca="1"/>
        <v>0</v>
      </c>
      <c r="L338" s="2" cm="1">
        <f t="array" aca="1" ref="L338" ca="1">IF(B338=0,0,INDIRECT("MRN_"&amp;A338))</f>
        <v>0</v>
      </c>
      <c r="M338" s="2">
        <f t="shared" ca="1" si="95"/>
        <v>0</v>
      </c>
      <c r="N338" s="2" t="str">
        <f t="shared" ca="1" si="96"/>
        <v>No</v>
      </c>
      <c r="O338" s="2" t="str">
        <f t="shared" ca="1" si="97"/>
        <v>No</v>
      </c>
      <c r="P338" s="2" t="str" cm="1">
        <f t="array" aca="1" ref="P338" ca="1">IF(OR(INDIRECT("MRN_"&amp;A338)="N/A",B338=0),"No","Yes")</f>
        <v>No</v>
      </c>
    </row>
    <row r="339" spans="1:16" x14ac:dyDescent="0.2">
      <c r="A339" s="62">
        <v>11</v>
      </c>
      <c r="B339" s="2">
        <f ca="1"/>
        <v>0</v>
      </c>
      <c r="C339" s="2">
        <f ca="1"/>
        <v>0</v>
      </c>
      <c r="D339" s="2">
        <f ca="1"/>
        <v>0</v>
      </c>
      <c r="E339" s="2">
        <f ca="1"/>
        <v>0</v>
      </c>
      <c r="F339" s="2">
        <f ca="1"/>
        <v>0</v>
      </c>
      <c r="G339" s="2">
        <f ca="1"/>
        <v>0</v>
      </c>
      <c r="H339" s="2">
        <f ca="1"/>
        <v>0</v>
      </c>
      <c r="I339" s="2">
        <f ca="1"/>
        <v>0</v>
      </c>
      <c r="J339" s="2">
        <f ca="1"/>
        <v>0</v>
      </c>
      <c r="K339" s="2">
        <f ca="1"/>
        <v>0</v>
      </c>
      <c r="L339" s="2" cm="1">
        <f t="array" aca="1" ref="L339" ca="1">IF(B339=0,0,INDIRECT("MRN_"&amp;A339))</f>
        <v>0</v>
      </c>
      <c r="M339" s="2">
        <f t="shared" ca="1" si="95"/>
        <v>0</v>
      </c>
      <c r="N339" s="2" t="str">
        <f t="shared" ca="1" si="96"/>
        <v>No</v>
      </c>
      <c r="O339" s="2" t="str">
        <f t="shared" ca="1" si="97"/>
        <v>No</v>
      </c>
      <c r="P339" s="2" t="str" cm="1">
        <f t="array" aca="1" ref="P339" ca="1">IF(OR(INDIRECT("MRN_"&amp;A339)="N/A",B339=0),"No","Yes")</f>
        <v>No</v>
      </c>
    </row>
    <row r="340" spans="1:16" x14ac:dyDescent="0.2">
      <c r="A340" s="62">
        <v>11</v>
      </c>
      <c r="B340" s="2">
        <f ca="1"/>
        <v>0</v>
      </c>
      <c r="C340" s="2">
        <f ca="1"/>
        <v>0</v>
      </c>
      <c r="D340" s="2">
        <f ca="1"/>
        <v>0</v>
      </c>
      <c r="E340" s="2">
        <f ca="1"/>
        <v>0</v>
      </c>
      <c r="F340" s="2">
        <f ca="1"/>
        <v>0</v>
      </c>
      <c r="G340" s="2">
        <f ca="1"/>
        <v>0</v>
      </c>
      <c r="H340" s="2">
        <f ca="1"/>
        <v>0</v>
      </c>
      <c r="I340" s="2">
        <f ca="1"/>
        <v>0</v>
      </c>
      <c r="J340" s="2">
        <f ca="1"/>
        <v>0</v>
      </c>
      <c r="K340" s="2">
        <f ca="1"/>
        <v>0</v>
      </c>
      <c r="L340" s="2" cm="1">
        <f t="array" aca="1" ref="L340" ca="1">IF(B340=0,0,INDIRECT("MRN_"&amp;A340))</f>
        <v>0</v>
      </c>
      <c r="M340" s="2">
        <f t="shared" ca="1" si="95"/>
        <v>0</v>
      </c>
      <c r="N340" s="2" t="str">
        <f t="shared" ca="1" si="96"/>
        <v>No</v>
      </c>
      <c r="O340" s="2" t="str">
        <f t="shared" ca="1" si="97"/>
        <v>No</v>
      </c>
      <c r="P340" s="2" t="str" cm="1">
        <f t="array" aca="1" ref="P340" ca="1">IF(OR(INDIRECT("MRN_"&amp;A340)="N/A",B340=0),"No","Yes")</f>
        <v>No</v>
      </c>
    </row>
    <row r="341" spans="1:16" x14ac:dyDescent="0.2">
      <c r="A341" s="62">
        <v>11</v>
      </c>
      <c r="B341" s="2">
        <f ca="1"/>
        <v>0</v>
      </c>
      <c r="C341" s="2">
        <f ca="1"/>
        <v>0</v>
      </c>
      <c r="D341" s="2">
        <f ca="1"/>
        <v>0</v>
      </c>
      <c r="E341" s="2">
        <f ca="1"/>
        <v>0</v>
      </c>
      <c r="F341" s="2">
        <f ca="1"/>
        <v>0</v>
      </c>
      <c r="G341" s="2">
        <f ca="1"/>
        <v>0</v>
      </c>
      <c r="H341" s="2">
        <f ca="1"/>
        <v>0</v>
      </c>
      <c r="I341" s="2">
        <f ca="1"/>
        <v>0</v>
      </c>
      <c r="J341" s="2">
        <f ca="1"/>
        <v>0</v>
      </c>
      <c r="K341" s="2">
        <f ca="1"/>
        <v>0</v>
      </c>
      <c r="L341" s="2" cm="1">
        <f t="array" aca="1" ref="L341" ca="1">IF(B341=0,0,INDIRECT("MRN_"&amp;A341))</f>
        <v>0</v>
      </c>
      <c r="M341" s="2">
        <f t="shared" ca="1" si="95"/>
        <v>0</v>
      </c>
      <c r="N341" s="2" t="str">
        <f t="shared" ca="1" si="96"/>
        <v>No</v>
      </c>
      <c r="O341" s="2" t="str">
        <f t="shared" ca="1" si="97"/>
        <v>No</v>
      </c>
      <c r="P341" s="2" t="str" cm="1">
        <f t="array" aca="1" ref="P341" ca="1">IF(OR(INDIRECT("MRN_"&amp;A341)="N/A",B341=0),"No","Yes")</f>
        <v>No</v>
      </c>
    </row>
    <row r="342" spans="1:16" x14ac:dyDescent="0.2">
      <c r="A342" s="62">
        <v>11</v>
      </c>
      <c r="B342" s="2">
        <f ca="1"/>
        <v>0</v>
      </c>
      <c r="C342" s="2">
        <f ca="1"/>
        <v>0</v>
      </c>
      <c r="D342" s="2">
        <f ca="1"/>
        <v>0</v>
      </c>
      <c r="E342" s="2">
        <f ca="1"/>
        <v>0</v>
      </c>
      <c r="F342" s="2">
        <f ca="1"/>
        <v>0</v>
      </c>
      <c r="G342" s="2">
        <f ca="1"/>
        <v>0</v>
      </c>
      <c r="H342" s="2">
        <f ca="1"/>
        <v>0</v>
      </c>
      <c r="I342" s="2">
        <f ca="1"/>
        <v>0</v>
      </c>
      <c r="J342" s="2">
        <f ca="1"/>
        <v>0</v>
      </c>
      <c r="K342" s="2">
        <f ca="1"/>
        <v>0</v>
      </c>
      <c r="L342" s="2" cm="1">
        <f t="array" aca="1" ref="L342" ca="1">IF(B342=0,0,INDIRECT("MRN_"&amp;A342))</f>
        <v>0</v>
      </c>
      <c r="M342" s="2">
        <f t="shared" ca="1" si="95"/>
        <v>0</v>
      </c>
      <c r="N342" s="2" t="str">
        <f t="shared" ca="1" si="96"/>
        <v>No</v>
      </c>
      <c r="O342" s="2" t="str">
        <f t="shared" ca="1" si="97"/>
        <v>No</v>
      </c>
      <c r="P342" s="2" t="str" cm="1">
        <f t="array" aca="1" ref="P342" ca="1">IF(OR(INDIRECT("MRN_"&amp;A342)="N/A",B342=0),"No","Yes")</f>
        <v>No</v>
      </c>
    </row>
    <row r="343" spans="1:16" x14ac:dyDescent="0.2">
      <c r="A343" s="62">
        <v>11</v>
      </c>
      <c r="B343" s="2">
        <f ca="1"/>
        <v>0</v>
      </c>
      <c r="C343" s="2">
        <f ca="1"/>
        <v>0</v>
      </c>
      <c r="D343" s="2">
        <f ca="1"/>
        <v>0</v>
      </c>
      <c r="E343" s="2">
        <f ca="1"/>
        <v>0</v>
      </c>
      <c r="F343" s="2">
        <f ca="1"/>
        <v>0</v>
      </c>
      <c r="G343" s="2">
        <f ca="1"/>
        <v>0</v>
      </c>
      <c r="H343" s="2">
        <f ca="1"/>
        <v>0</v>
      </c>
      <c r="I343" s="2">
        <f ca="1"/>
        <v>0</v>
      </c>
      <c r="J343" s="2">
        <f ca="1"/>
        <v>0</v>
      </c>
      <c r="K343" s="2">
        <f ca="1"/>
        <v>0</v>
      </c>
      <c r="L343" s="2" cm="1">
        <f t="array" aca="1" ref="L343" ca="1">IF(B343=0,0,INDIRECT("MRN_"&amp;A343))</f>
        <v>0</v>
      </c>
      <c r="M343" s="2">
        <f t="shared" ca="1" si="95"/>
        <v>0</v>
      </c>
      <c r="N343" s="2" t="str">
        <f t="shared" ca="1" si="96"/>
        <v>No</v>
      </c>
      <c r="O343" s="2" t="str">
        <f t="shared" ca="1" si="97"/>
        <v>No</v>
      </c>
      <c r="P343" s="2" t="str" cm="1">
        <f t="array" aca="1" ref="P343" ca="1">IF(OR(INDIRECT("MRN_"&amp;A343)="N/A",B343=0),"No","Yes")</f>
        <v>No</v>
      </c>
    </row>
    <row r="344" spans="1:16" x14ac:dyDescent="0.2">
      <c r="A344" s="62">
        <v>11</v>
      </c>
      <c r="B344" s="2">
        <f ca="1"/>
        <v>0</v>
      </c>
      <c r="C344" s="2">
        <f ca="1"/>
        <v>0</v>
      </c>
      <c r="D344" s="2">
        <f ca="1"/>
        <v>0</v>
      </c>
      <c r="E344" s="2">
        <f ca="1"/>
        <v>0</v>
      </c>
      <c r="F344" s="2">
        <f ca="1"/>
        <v>0</v>
      </c>
      <c r="G344" s="2">
        <f ca="1"/>
        <v>0</v>
      </c>
      <c r="H344" s="2">
        <f ca="1"/>
        <v>0</v>
      </c>
      <c r="I344" s="2">
        <f ca="1"/>
        <v>0</v>
      </c>
      <c r="J344" s="2">
        <f ca="1"/>
        <v>0</v>
      </c>
      <c r="K344" s="2">
        <f ca="1"/>
        <v>0</v>
      </c>
      <c r="L344" s="2" cm="1">
        <f t="array" aca="1" ref="L344" ca="1">IF(B344=0,0,INDIRECT("MRN_"&amp;A344))</f>
        <v>0</v>
      </c>
      <c r="M344" s="2">
        <f t="shared" ca="1" si="95"/>
        <v>0</v>
      </c>
      <c r="N344" s="2" t="str">
        <f t="shared" ca="1" si="96"/>
        <v>No</v>
      </c>
      <c r="O344" s="2" t="str">
        <f t="shared" ca="1" si="97"/>
        <v>No</v>
      </c>
      <c r="P344" s="2" t="str" cm="1">
        <f t="array" aca="1" ref="P344" ca="1">IF(OR(INDIRECT("MRN_"&amp;A344)="N/A",B344=0),"No","Yes")</f>
        <v>No</v>
      </c>
    </row>
    <row r="345" spans="1:16" x14ac:dyDescent="0.2">
      <c r="A345" s="62">
        <v>11</v>
      </c>
      <c r="B345" s="2">
        <f ca="1"/>
        <v>0</v>
      </c>
      <c r="C345" s="2">
        <f ca="1"/>
        <v>0</v>
      </c>
      <c r="D345" s="2">
        <f ca="1"/>
        <v>0</v>
      </c>
      <c r="E345" s="2">
        <f ca="1"/>
        <v>0</v>
      </c>
      <c r="F345" s="2">
        <f ca="1"/>
        <v>0</v>
      </c>
      <c r="G345" s="2">
        <f ca="1"/>
        <v>0</v>
      </c>
      <c r="H345" s="2">
        <f ca="1"/>
        <v>0</v>
      </c>
      <c r="I345" s="2">
        <f ca="1"/>
        <v>0</v>
      </c>
      <c r="J345" s="2">
        <f ca="1"/>
        <v>0</v>
      </c>
      <c r="K345" s="2">
        <f ca="1"/>
        <v>0</v>
      </c>
      <c r="L345" s="2" cm="1">
        <f t="array" aca="1" ref="L345" ca="1">IF(B345=0,0,INDIRECT("MRN_"&amp;A345))</f>
        <v>0</v>
      </c>
      <c r="M345" s="2">
        <f t="shared" ca="1" si="95"/>
        <v>0</v>
      </c>
      <c r="N345" s="2" t="str">
        <f t="shared" ca="1" si="96"/>
        <v>No</v>
      </c>
      <c r="O345" s="2" t="str">
        <f t="shared" ca="1" si="97"/>
        <v>No</v>
      </c>
      <c r="P345" s="2" t="str" cm="1">
        <f t="array" aca="1" ref="P345" ca="1">IF(OR(INDIRECT("MRN_"&amp;A345)="N/A",B345=0),"No","Yes")</f>
        <v>No</v>
      </c>
    </row>
    <row r="346" spans="1:16" x14ac:dyDescent="0.2">
      <c r="A346" s="62">
        <v>11</v>
      </c>
      <c r="B346" s="2">
        <f ca="1"/>
        <v>0</v>
      </c>
      <c r="C346" s="2">
        <f ca="1"/>
        <v>0</v>
      </c>
      <c r="D346" s="2">
        <f ca="1"/>
        <v>0</v>
      </c>
      <c r="E346" s="2">
        <f ca="1"/>
        <v>0</v>
      </c>
      <c r="F346" s="2">
        <f ca="1"/>
        <v>0</v>
      </c>
      <c r="G346" s="2">
        <f ca="1"/>
        <v>0</v>
      </c>
      <c r="H346" s="2">
        <f ca="1"/>
        <v>0</v>
      </c>
      <c r="I346" s="2">
        <f ca="1"/>
        <v>0</v>
      </c>
      <c r="J346" s="2">
        <f ca="1"/>
        <v>0</v>
      </c>
      <c r="K346" s="2">
        <f ca="1"/>
        <v>0</v>
      </c>
      <c r="L346" s="2" cm="1">
        <f t="array" aca="1" ref="L346" ca="1">IF(B346=0,0,INDIRECT("MRN_"&amp;A346))</f>
        <v>0</v>
      </c>
      <c r="M346" s="2">
        <f t="shared" ca="1" si="95"/>
        <v>0</v>
      </c>
      <c r="N346" s="2" t="str">
        <f t="shared" ca="1" si="96"/>
        <v>No</v>
      </c>
      <c r="O346" s="2" t="str">
        <f t="shared" ca="1" si="97"/>
        <v>No</v>
      </c>
      <c r="P346" s="2" t="str" cm="1">
        <f t="array" aca="1" ref="P346" ca="1">IF(OR(INDIRECT("MRN_"&amp;A346)="N/A",B346=0),"No","Yes")</f>
        <v>No</v>
      </c>
    </row>
    <row r="347" spans="1:16" x14ac:dyDescent="0.2">
      <c r="A347" s="62">
        <v>11</v>
      </c>
      <c r="B347" s="2">
        <f ca="1"/>
        <v>0</v>
      </c>
      <c r="C347" s="2">
        <f ca="1"/>
        <v>0</v>
      </c>
      <c r="D347" s="2">
        <f ca="1"/>
        <v>0</v>
      </c>
      <c r="E347" s="2">
        <f ca="1"/>
        <v>0</v>
      </c>
      <c r="F347" s="2">
        <f ca="1"/>
        <v>0</v>
      </c>
      <c r="G347" s="2">
        <f ca="1"/>
        <v>0</v>
      </c>
      <c r="H347" s="2">
        <f ca="1"/>
        <v>0</v>
      </c>
      <c r="I347" s="2">
        <f ca="1"/>
        <v>0</v>
      </c>
      <c r="J347" s="2">
        <f ca="1"/>
        <v>0</v>
      </c>
      <c r="K347" s="2">
        <f ca="1"/>
        <v>0</v>
      </c>
      <c r="L347" s="2" cm="1">
        <f t="array" aca="1" ref="L347" ca="1">IF(B347=0,0,INDIRECT("MRN_"&amp;A347))</f>
        <v>0</v>
      </c>
      <c r="M347" s="2">
        <f t="shared" ca="1" si="95"/>
        <v>0</v>
      </c>
      <c r="N347" s="2" t="str">
        <f t="shared" ca="1" si="96"/>
        <v>No</v>
      </c>
      <c r="O347" s="2" t="str">
        <f t="shared" ca="1" si="97"/>
        <v>No</v>
      </c>
      <c r="P347" s="2" t="str" cm="1">
        <f t="array" aca="1" ref="P347" ca="1">IF(OR(INDIRECT("MRN_"&amp;A347)="N/A",B347=0),"No","Yes")</f>
        <v>No</v>
      </c>
    </row>
    <row r="348" spans="1:16" x14ac:dyDescent="0.2">
      <c r="A348" s="62">
        <v>11</v>
      </c>
      <c r="B348" s="2">
        <f ca="1"/>
        <v>0</v>
      </c>
      <c r="C348" s="2">
        <f ca="1"/>
        <v>0</v>
      </c>
      <c r="D348" s="2">
        <f ca="1"/>
        <v>0</v>
      </c>
      <c r="E348" s="2">
        <f ca="1"/>
        <v>0</v>
      </c>
      <c r="F348" s="2">
        <f ca="1"/>
        <v>0</v>
      </c>
      <c r="G348" s="2">
        <f ca="1"/>
        <v>0</v>
      </c>
      <c r="H348" s="2">
        <f ca="1"/>
        <v>0</v>
      </c>
      <c r="I348" s="2">
        <f ca="1"/>
        <v>0</v>
      </c>
      <c r="J348" s="2">
        <f ca="1"/>
        <v>0</v>
      </c>
      <c r="K348" s="2">
        <f ca="1"/>
        <v>0</v>
      </c>
      <c r="L348" s="2" cm="1">
        <f t="array" aca="1" ref="L348" ca="1">IF(B348=0,0,INDIRECT("MRN_"&amp;A348))</f>
        <v>0</v>
      </c>
      <c r="M348" s="2">
        <f t="shared" ca="1" si="95"/>
        <v>0</v>
      </c>
      <c r="N348" s="2" t="str">
        <f t="shared" ca="1" si="96"/>
        <v>No</v>
      </c>
      <c r="O348" s="2" t="str">
        <f t="shared" ca="1" si="97"/>
        <v>No</v>
      </c>
      <c r="P348" s="2" t="str" cm="1">
        <f t="array" aca="1" ref="P348" ca="1">IF(OR(INDIRECT("MRN_"&amp;A348)="N/A",B348=0),"No","Yes")</f>
        <v>No</v>
      </c>
    </row>
    <row r="349" spans="1:16" x14ac:dyDescent="0.2">
      <c r="A349" s="62">
        <v>11</v>
      </c>
      <c r="B349" s="2">
        <f ca="1"/>
        <v>0</v>
      </c>
      <c r="C349" s="2">
        <f ca="1"/>
        <v>0</v>
      </c>
      <c r="D349" s="2">
        <f ca="1"/>
        <v>0</v>
      </c>
      <c r="E349" s="2">
        <f ca="1"/>
        <v>0</v>
      </c>
      <c r="F349" s="2">
        <f ca="1"/>
        <v>0</v>
      </c>
      <c r="G349" s="2">
        <f ca="1"/>
        <v>0</v>
      </c>
      <c r="H349" s="2">
        <f ca="1"/>
        <v>0</v>
      </c>
      <c r="I349" s="2">
        <f ca="1"/>
        <v>0</v>
      </c>
      <c r="J349" s="2">
        <f ca="1"/>
        <v>0</v>
      </c>
      <c r="K349" s="2">
        <f ca="1"/>
        <v>0</v>
      </c>
      <c r="L349" s="2" cm="1">
        <f t="array" aca="1" ref="L349" ca="1">IF(B349=0,0,INDIRECT("MRN_"&amp;A349))</f>
        <v>0</v>
      </c>
      <c r="M349" s="2">
        <f t="shared" ca="1" si="95"/>
        <v>0</v>
      </c>
      <c r="N349" s="2" t="str">
        <f t="shared" ca="1" si="96"/>
        <v>No</v>
      </c>
      <c r="O349" s="2" t="str">
        <f t="shared" ca="1" si="97"/>
        <v>No</v>
      </c>
      <c r="P349" s="2" t="str" cm="1">
        <f t="array" aca="1" ref="P349" ca="1">IF(OR(INDIRECT("MRN_"&amp;A349)="N/A",B349=0),"No","Yes")</f>
        <v>No</v>
      </c>
    </row>
    <row r="350" spans="1:16" x14ac:dyDescent="0.2">
      <c r="A350" s="62">
        <v>11</v>
      </c>
      <c r="B350" s="2">
        <f ca="1"/>
        <v>0</v>
      </c>
      <c r="C350" s="2">
        <f ca="1"/>
        <v>0</v>
      </c>
      <c r="D350" s="2">
        <f ca="1"/>
        <v>0</v>
      </c>
      <c r="E350" s="2">
        <f ca="1"/>
        <v>0</v>
      </c>
      <c r="F350" s="2">
        <f ca="1"/>
        <v>0</v>
      </c>
      <c r="G350" s="2">
        <f ca="1"/>
        <v>0</v>
      </c>
      <c r="H350" s="2">
        <f ca="1"/>
        <v>0</v>
      </c>
      <c r="I350" s="2">
        <f ca="1"/>
        <v>0</v>
      </c>
      <c r="J350" s="2">
        <f ca="1"/>
        <v>0</v>
      </c>
      <c r="K350" s="2">
        <f ca="1"/>
        <v>0</v>
      </c>
      <c r="L350" s="2" cm="1">
        <f t="array" aca="1" ref="L350" ca="1">IF(B350=0,0,INDIRECT("MRN_"&amp;A350))</f>
        <v>0</v>
      </c>
      <c r="M350" s="2">
        <f t="shared" ca="1" si="95"/>
        <v>0</v>
      </c>
      <c r="N350" s="2" t="str">
        <f t="shared" ca="1" si="96"/>
        <v>No</v>
      </c>
      <c r="O350" s="2" t="str">
        <f t="shared" ca="1" si="97"/>
        <v>No</v>
      </c>
      <c r="P350" s="2" t="str" cm="1">
        <f t="array" aca="1" ref="P350" ca="1">IF(OR(INDIRECT("MRN_"&amp;A350)="N/A",B350=0),"No","Yes")</f>
        <v>No</v>
      </c>
    </row>
    <row r="351" spans="1:16" x14ac:dyDescent="0.2">
      <c r="A351" s="62">
        <v>11</v>
      </c>
      <c r="B351" s="2">
        <f ca="1"/>
        <v>0</v>
      </c>
      <c r="C351" s="2">
        <f ca="1"/>
        <v>0</v>
      </c>
      <c r="D351" s="2">
        <f ca="1"/>
        <v>0</v>
      </c>
      <c r="E351" s="2">
        <f ca="1"/>
        <v>0</v>
      </c>
      <c r="F351" s="2">
        <f ca="1"/>
        <v>0</v>
      </c>
      <c r="G351" s="2">
        <f ca="1"/>
        <v>0</v>
      </c>
      <c r="H351" s="2">
        <f ca="1"/>
        <v>0</v>
      </c>
      <c r="I351" s="2">
        <f ca="1"/>
        <v>0</v>
      </c>
      <c r="J351" s="2">
        <f ca="1"/>
        <v>0</v>
      </c>
      <c r="K351" s="2">
        <f ca="1"/>
        <v>0</v>
      </c>
      <c r="L351" s="2" cm="1">
        <f t="array" aca="1" ref="L351" ca="1">IF(B351=0,0,INDIRECT("MRN_"&amp;A351))</f>
        <v>0</v>
      </c>
      <c r="M351" s="2">
        <f t="shared" ca="1" si="95"/>
        <v>0</v>
      </c>
      <c r="N351" s="2" t="str">
        <f t="shared" ca="1" si="96"/>
        <v>No</v>
      </c>
      <c r="O351" s="2" t="str">
        <f t="shared" ca="1" si="97"/>
        <v>No</v>
      </c>
      <c r="P351" s="2" t="str" cm="1">
        <f t="array" aca="1" ref="P351" ca="1">IF(OR(INDIRECT("MRN_"&amp;A351)="N/A",B351=0),"No","Yes")</f>
        <v>No</v>
      </c>
    </row>
    <row r="352" spans="1:16" x14ac:dyDescent="0.2">
      <c r="A352" s="62">
        <v>11</v>
      </c>
      <c r="B352" s="2">
        <f ca="1"/>
        <v>0</v>
      </c>
      <c r="C352" s="2">
        <f ca="1"/>
        <v>0</v>
      </c>
      <c r="D352" s="2">
        <f ca="1"/>
        <v>0</v>
      </c>
      <c r="E352" s="2">
        <f ca="1"/>
        <v>0</v>
      </c>
      <c r="F352" s="2">
        <f ca="1"/>
        <v>0</v>
      </c>
      <c r="G352" s="2">
        <f ca="1"/>
        <v>0</v>
      </c>
      <c r="H352" s="2">
        <f ca="1"/>
        <v>0</v>
      </c>
      <c r="I352" s="2">
        <f ca="1"/>
        <v>0</v>
      </c>
      <c r="J352" s="2">
        <f ca="1"/>
        <v>0</v>
      </c>
      <c r="K352" s="2">
        <f ca="1"/>
        <v>0</v>
      </c>
      <c r="L352" s="2" cm="1">
        <f t="array" aca="1" ref="L352" ca="1">IF(B352=0,0,INDIRECT("MRN_"&amp;A352))</f>
        <v>0</v>
      </c>
      <c r="M352" s="2">
        <f t="shared" ca="1" si="95"/>
        <v>0</v>
      </c>
      <c r="N352" s="2" t="str">
        <f t="shared" ca="1" si="96"/>
        <v>No</v>
      </c>
      <c r="O352" s="2" t="str">
        <f t="shared" ca="1" si="97"/>
        <v>No</v>
      </c>
      <c r="P352" s="2" t="str" cm="1">
        <f t="array" aca="1" ref="P352" ca="1">IF(OR(INDIRECT("MRN_"&amp;A352)="N/A",B352=0),"No","Yes")</f>
        <v>No</v>
      </c>
    </row>
    <row r="353" spans="1:16" x14ac:dyDescent="0.2">
      <c r="A353" s="62">
        <v>11</v>
      </c>
      <c r="B353" s="2">
        <f ca="1"/>
        <v>0</v>
      </c>
      <c r="C353" s="2">
        <f ca="1"/>
        <v>0</v>
      </c>
      <c r="D353" s="2">
        <f ca="1"/>
        <v>0</v>
      </c>
      <c r="E353" s="2">
        <f ca="1"/>
        <v>0</v>
      </c>
      <c r="F353" s="2">
        <f ca="1"/>
        <v>0</v>
      </c>
      <c r="G353" s="2">
        <f ca="1"/>
        <v>0</v>
      </c>
      <c r="H353" s="2">
        <f ca="1"/>
        <v>0</v>
      </c>
      <c r="I353" s="2">
        <f ca="1"/>
        <v>0</v>
      </c>
      <c r="J353" s="2">
        <f ca="1"/>
        <v>0</v>
      </c>
      <c r="K353" s="2">
        <f ca="1"/>
        <v>0</v>
      </c>
      <c r="L353" s="2" cm="1">
        <f t="array" aca="1" ref="L353" ca="1">IF(B353=0,0,INDIRECT("MRN_"&amp;A353))</f>
        <v>0</v>
      </c>
      <c r="M353" s="2">
        <f t="shared" ca="1" si="95"/>
        <v>0</v>
      </c>
      <c r="N353" s="2" t="str">
        <f t="shared" ca="1" si="96"/>
        <v>No</v>
      </c>
      <c r="O353" s="2" t="str">
        <f t="shared" ca="1" si="97"/>
        <v>No</v>
      </c>
      <c r="P353" s="2" t="str" cm="1">
        <f t="array" aca="1" ref="P353" ca="1">IF(OR(INDIRECT("MRN_"&amp;A353)="N/A",B353=0),"No","Yes")</f>
        <v>No</v>
      </c>
    </row>
    <row r="354" spans="1:16" x14ac:dyDescent="0.2">
      <c r="A354" s="62">
        <v>11</v>
      </c>
      <c r="B354" s="2">
        <f ca="1"/>
        <v>0</v>
      </c>
      <c r="C354" s="2">
        <f ca="1"/>
        <v>0</v>
      </c>
      <c r="D354" s="2">
        <f ca="1"/>
        <v>0</v>
      </c>
      <c r="E354" s="2">
        <f ca="1"/>
        <v>0</v>
      </c>
      <c r="F354" s="2">
        <f ca="1"/>
        <v>0</v>
      </c>
      <c r="G354" s="2">
        <f ca="1"/>
        <v>0</v>
      </c>
      <c r="H354" s="2">
        <f ca="1"/>
        <v>0</v>
      </c>
      <c r="I354" s="2">
        <f ca="1"/>
        <v>0</v>
      </c>
      <c r="J354" s="2">
        <f ca="1"/>
        <v>0</v>
      </c>
      <c r="K354" s="2">
        <f ca="1"/>
        <v>0</v>
      </c>
      <c r="L354" s="2" cm="1">
        <f t="array" aca="1" ref="L354" ca="1">IF(B354=0,0,INDIRECT("MRN_"&amp;A354))</f>
        <v>0</v>
      </c>
      <c r="M354" s="2">
        <f t="shared" ca="1" si="95"/>
        <v>0</v>
      </c>
      <c r="N354" s="2" t="str">
        <f t="shared" ca="1" si="96"/>
        <v>No</v>
      </c>
      <c r="O354" s="2" t="str">
        <f t="shared" ca="1" si="97"/>
        <v>No</v>
      </c>
      <c r="P354" s="2" t="str" cm="1">
        <f t="array" aca="1" ref="P354" ca="1">IF(OR(INDIRECT("MRN_"&amp;A354)="N/A",B354=0),"No","Yes")</f>
        <v>No</v>
      </c>
    </row>
    <row r="355" spans="1:16" x14ac:dyDescent="0.2">
      <c r="A355" s="62">
        <v>11</v>
      </c>
      <c r="B355" s="2">
        <f ca="1"/>
        <v>0</v>
      </c>
      <c r="C355" s="2">
        <f ca="1"/>
        <v>0</v>
      </c>
      <c r="D355" s="2">
        <f ca="1"/>
        <v>0</v>
      </c>
      <c r="E355" s="2">
        <f ca="1"/>
        <v>0</v>
      </c>
      <c r="F355" s="2">
        <f ca="1"/>
        <v>0</v>
      </c>
      <c r="G355" s="2">
        <f ca="1"/>
        <v>0</v>
      </c>
      <c r="H355" s="2">
        <f ca="1"/>
        <v>0</v>
      </c>
      <c r="I355" s="2">
        <f ca="1"/>
        <v>0</v>
      </c>
      <c r="J355" s="2">
        <f ca="1"/>
        <v>0</v>
      </c>
      <c r="K355" s="2">
        <f ca="1"/>
        <v>0</v>
      </c>
      <c r="L355" s="2" cm="1">
        <f t="array" aca="1" ref="L355" ca="1">IF(B355=0,0,INDIRECT("MRN_"&amp;A355))</f>
        <v>0</v>
      </c>
      <c r="M355" s="2">
        <f t="shared" ca="1" si="95"/>
        <v>0</v>
      </c>
      <c r="N355" s="2" t="str">
        <f t="shared" ca="1" si="96"/>
        <v>No</v>
      </c>
      <c r="O355" s="2" t="str">
        <f t="shared" ca="1" si="97"/>
        <v>No</v>
      </c>
      <c r="P355" s="2" t="str" cm="1">
        <f t="array" aca="1" ref="P355" ca="1">IF(OR(INDIRECT("MRN_"&amp;A355)="N/A",B355=0),"No","Yes")</f>
        <v>No</v>
      </c>
    </row>
    <row r="356" spans="1:16" x14ac:dyDescent="0.2">
      <c r="A356" s="62">
        <v>11</v>
      </c>
      <c r="B356" s="2">
        <f ca="1"/>
        <v>0</v>
      </c>
      <c r="C356" s="2">
        <f ca="1"/>
        <v>0</v>
      </c>
      <c r="D356" s="2">
        <f ca="1"/>
        <v>0</v>
      </c>
      <c r="E356" s="2">
        <f ca="1"/>
        <v>0</v>
      </c>
      <c r="F356" s="2">
        <f ca="1"/>
        <v>0</v>
      </c>
      <c r="G356" s="2">
        <f ca="1"/>
        <v>0</v>
      </c>
      <c r="H356" s="2">
        <f ca="1"/>
        <v>0</v>
      </c>
      <c r="I356" s="2">
        <f ca="1"/>
        <v>0</v>
      </c>
      <c r="J356" s="2">
        <f ca="1"/>
        <v>0</v>
      </c>
      <c r="K356" s="2">
        <f ca="1"/>
        <v>0</v>
      </c>
      <c r="L356" s="2" cm="1">
        <f t="array" aca="1" ref="L356" ca="1">IF(B356=0,0,INDIRECT("MRN_"&amp;A356))</f>
        <v>0</v>
      </c>
      <c r="M356" s="2">
        <f t="shared" ca="1" si="95"/>
        <v>0</v>
      </c>
      <c r="N356" s="2" t="str">
        <f t="shared" ca="1" si="96"/>
        <v>No</v>
      </c>
      <c r="O356" s="2" t="str">
        <f t="shared" ca="1" si="97"/>
        <v>No</v>
      </c>
      <c r="P356" s="2" t="str" cm="1">
        <f t="array" aca="1" ref="P356" ca="1">IF(OR(INDIRECT("MRN_"&amp;A356)="N/A",B356=0),"No","Yes")</f>
        <v>No</v>
      </c>
    </row>
    <row r="357" spans="1:16" x14ac:dyDescent="0.2">
      <c r="A357" s="62">
        <v>11</v>
      </c>
      <c r="B357" s="2">
        <f ca="1"/>
        <v>0</v>
      </c>
      <c r="C357" s="2">
        <f ca="1"/>
        <v>0</v>
      </c>
      <c r="D357" s="2">
        <f ca="1"/>
        <v>0</v>
      </c>
      <c r="E357" s="2">
        <f ca="1"/>
        <v>0</v>
      </c>
      <c r="F357" s="2">
        <f ca="1"/>
        <v>0</v>
      </c>
      <c r="G357" s="2">
        <f ca="1"/>
        <v>0</v>
      </c>
      <c r="H357" s="2">
        <f ca="1"/>
        <v>0</v>
      </c>
      <c r="I357" s="2">
        <f ca="1"/>
        <v>0</v>
      </c>
      <c r="J357" s="2">
        <f ca="1"/>
        <v>0</v>
      </c>
      <c r="K357" s="2">
        <f ca="1"/>
        <v>0</v>
      </c>
      <c r="L357" s="2" cm="1">
        <f t="array" aca="1" ref="L357" ca="1">IF(B357=0,0,INDIRECT("MRN_"&amp;A357))</f>
        <v>0</v>
      </c>
      <c r="M357" s="2">
        <f t="shared" ref="M357:M420" ca="1" si="98">IF(B357=0,0,"Client_"&amp;A357)</f>
        <v>0</v>
      </c>
      <c r="N357" s="2" t="str">
        <f t="shared" ref="N357:N420" ca="1" si="99">IF(J357=0,"No","Yes")</f>
        <v>No</v>
      </c>
      <c r="O357" s="2" t="str">
        <f t="shared" ref="O357:O420" ca="1" si="100">IF(I357=0,"No","Yes")</f>
        <v>No</v>
      </c>
      <c r="P357" s="2" t="str" cm="1">
        <f t="array" aca="1" ref="P357" ca="1">IF(OR(INDIRECT("MRN_"&amp;A357)="N/A",B357=0),"No","Yes")</f>
        <v>No</v>
      </c>
    </row>
    <row r="358" spans="1:16" x14ac:dyDescent="0.2">
      <c r="A358" s="62">
        <v>11</v>
      </c>
      <c r="B358" s="2">
        <f ca="1"/>
        <v>0</v>
      </c>
      <c r="C358" s="2">
        <f ca="1"/>
        <v>0</v>
      </c>
      <c r="D358" s="2">
        <f ca="1"/>
        <v>0</v>
      </c>
      <c r="E358" s="2">
        <f ca="1"/>
        <v>0</v>
      </c>
      <c r="F358" s="2">
        <f ca="1"/>
        <v>0</v>
      </c>
      <c r="G358" s="2">
        <f ca="1"/>
        <v>0</v>
      </c>
      <c r="H358" s="2">
        <f ca="1"/>
        <v>0</v>
      </c>
      <c r="I358" s="2">
        <f ca="1"/>
        <v>0</v>
      </c>
      <c r="J358" s="2">
        <f ca="1"/>
        <v>0</v>
      </c>
      <c r="K358" s="2">
        <f ca="1"/>
        <v>0</v>
      </c>
      <c r="L358" s="2" cm="1">
        <f t="array" aca="1" ref="L358" ca="1">IF(B358=0,0,INDIRECT("MRN_"&amp;A358))</f>
        <v>0</v>
      </c>
      <c r="M358" s="2">
        <f t="shared" ca="1" si="98"/>
        <v>0</v>
      </c>
      <c r="N358" s="2" t="str">
        <f t="shared" ca="1" si="99"/>
        <v>No</v>
      </c>
      <c r="O358" s="2" t="str">
        <f t="shared" ca="1" si="100"/>
        <v>No</v>
      </c>
      <c r="P358" s="2" t="str" cm="1">
        <f t="array" aca="1" ref="P358" ca="1">IF(OR(INDIRECT("MRN_"&amp;A358)="N/A",B358=0),"No","Yes")</f>
        <v>No</v>
      </c>
    </row>
    <row r="359" spans="1:16" x14ac:dyDescent="0.2">
      <c r="A359" s="62">
        <v>11</v>
      </c>
      <c r="B359" s="2">
        <f ca="1"/>
        <v>0</v>
      </c>
      <c r="C359" s="2">
        <f ca="1"/>
        <v>0</v>
      </c>
      <c r="D359" s="2">
        <f ca="1"/>
        <v>0</v>
      </c>
      <c r="E359" s="2">
        <f ca="1"/>
        <v>0</v>
      </c>
      <c r="F359" s="2">
        <f ca="1"/>
        <v>0</v>
      </c>
      <c r="G359" s="2">
        <f ca="1"/>
        <v>0</v>
      </c>
      <c r="H359" s="2">
        <f ca="1"/>
        <v>0</v>
      </c>
      <c r="I359" s="2">
        <f ca="1"/>
        <v>0</v>
      </c>
      <c r="J359" s="2">
        <f ca="1"/>
        <v>0</v>
      </c>
      <c r="K359" s="2">
        <f ca="1"/>
        <v>0</v>
      </c>
      <c r="L359" s="2" cm="1">
        <f t="array" aca="1" ref="L359" ca="1">IF(B359=0,0,INDIRECT("MRN_"&amp;A359))</f>
        <v>0</v>
      </c>
      <c r="M359" s="2">
        <f t="shared" ca="1" si="98"/>
        <v>0</v>
      </c>
      <c r="N359" s="2" t="str">
        <f t="shared" ca="1" si="99"/>
        <v>No</v>
      </c>
      <c r="O359" s="2" t="str">
        <f t="shared" ca="1" si="100"/>
        <v>No</v>
      </c>
      <c r="P359" s="2" t="str" cm="1">
        <f t="array" aca="1" ref="P359" ca="1">IF(OR(INDIRECT("MRN_"&amp;A359)="N/A",B359=0),"No","Yes")</f>
        <v>No</v>
      </c>
    </row>
    <row r="360" spans="1:16" x14ac:dyDescent="0.2">
      <c r="A360" s="62">
        <v>11</v>
      </c>
      <c r="B360" s="2">
        <f ca="1"/>
        <v>0</v>
      </c>
      <c r="C360" s="2">
        <f ca="1"/>
        <v>0</v>
      </c>
      <c r="D360" s="2">
        <f ca="1"/>
        <v>0</v>
      </c>
      <c r="E360" s="2">
        <f ca="1"/>
        <v>0</v>
      </c>
      <c r="F360" s="2">
        <f ca="1"/>
        <v>0</v>
      </c>
      <c r="G360" s="2">
        <f ca="1"/>
        <v>0</v>
      </c>
      <c r="H360" s="2">
        <f ca="1"/>
        <v>0</v>
      </c>
      <c r="I360" s="2">
        <f ca="1"/>
        <v>0</v>
      </c>
      <c r="J360" s="2">
        <f ca="1"/>
        <v>0</v>
      </c>
      <c r="K360" s="2">
        <f ca="1"/>
        <v>0</v>
      </c>
      <c r="L360" s="2" cm="1">
        <f t="array" aca="1" ref="L360" ca="1">IF(B360=0,0,INDIRECT("MRN_"&amp;A360))</f>
        <v>0</v>
      </c>
      <c r="M360" s="2">
        <f t="shared" ca="1" si="98"/>
        <v>0</v>
      </c>
      <c r="N360" s="2" t="str">
        <f t="shared" ca="1" si="99"/>
        <v>No</v>
      </c>
      <c r="O360" s="2" t="str">
        <f t="shared" ca="1" si="100"/>
        <v>No</v>
      </c>
      <c r="P360" s="2" t="str" cm="1">
        <f t="array" aca="1" ref="P360" ca="1">IF(OR(INDIRECT("MRN_"&amp;A360)="N/A",B360=0),"No","Yes")</f>
        <v>No</v>
      </c>
    </row>
    <row r="361" spans="1:16" x14ac:dyDescent="0.2">
      <c r="A361" s="62">
        <v>11</v>
      </c>
      <c r="B361" s="2">
        <f ca="1"/>
        <v>0</v>
      </c>
      <c r="C361" s="2">
        <f ca="1"/>
        <v>0</v>
      </c>
      <c r="D361" s="2">
        <f ca="1"/>
        <v>0</v>
      </c>
      <c r="E361" s="2">
        <f ca="1"/>
        <v>0</v>
      </c>
      <c r="F361" s="2">
        <f ca="1"/>
        <v>0</v>
      </c>
      <c r="G361" s="2">
        <f ca="1"/>
        <v>0</v>
      </c>
      <c r="H361" s="2">
        <f ca="1"/>
        <v>0</v>
      </c>
      <c r="I361" s="2">
        <f ca="1"/>
        <v>0</v>
      </c>
      <c r="J361" s="2">
        <f ca="1"/>
        <v>0</v>
      </c>
      <c r="K361" s="2">
        <f ca="1"/>
        <v>0</v>
      </c>
      <c r="L361" s="2" cm="1">
        <f t="array" aca="1" ref="L361" ca="1">IF(B361=0,0,INDIRECT("MRN_"&amp;A361))</f>
        <v>0</v>
      </c>
      <c r="M361" s="2">
        <f t="shared" ca="1" si="98"/>
        <v>0</v>
      </c>
      <c r="N361" s="2" t="str">
        <f t="shared" ca="1" si="99"/>
        <v>No</v>
      </c>
      <c r="O361" s="2" t="str">
        <f t="shared" ca="1" si="100"/>
        <v>No</v>
      </c>
      <c r="P361" s="2" t="str" cm="1">
        <f t="array" aca="1" ref="P361" ca="1">IF(OR(INDIRECT("MRN_"&amp;A361)="N/A",B361=0),"No","Yes")</f>
        <v>No</v>
      </c>
    </row>
    <row r="362" spans="1:16" x14ac:dyDescent="0.2">
      <c r="A362" s="62">
        <v>11</v>
      </c>
      <c r="B362" s="2">
        <f ca="1"/>
        <v>0</v>
      </c>
      <c r="C362" s="2">
        <f ca="1"/>
        <v>0</v>
      </c>
      <c r="D362" s="2">
        <f ca="1"/>
        <v>0</v>
      </c>
      <c r="E362" s="2">
        <f ca="1"/>
        <v>0</v>
      </c>
      <c r="F362" s="2">
        <f ca="1"/>
        <v>0</v>
      </c>
      <c r="G362" s="2">
        <f ca="1"/>
        <v>0</v>
      </c>
      <c r="H362" s="2">
        <f ca="1"/>
        <v>0</v>
      </c>
      <c r="I362" s="2">
        <f ca="1"/>
        <v>0</v>
      </c>
      <c r="J362" s="2">
        <f ca="1"/>
        <v>0</v>
      </c>
      <c r="K362" s="2">
        <f ca="1"/>
        <v>0</v>
      </c>
      <c r="L362" s="2" cm="1">
        <f t="array" aca="1" ref="L362" ca="1">IF(B362=0,0,INDIRECT("MRN_"&amp;A362))</f>
        <v>0</v>
      </c>
      <c r="M362" s="2">
        <f t="shared" ca="1" si="98"/>
        <v>0</v>
      </c>
      <c r="N362" s="2" t="str">
        <f t="shared" ca="1" si="99"/>
        <v>No</v>
      </c>
      <c r="O362" s="2" t="str">
        <f t="shared" ca="1" si="100"/>
        <v>No</v>
      </c>
      <c r="P362" s="2" t="str" cm="1">
        <f t="array" aca="1" ref="P362" ca="1">IF(OR(INDIRECT("MRN_"&amp;A362)="N/A",B362=0),"No","Yes")</f>
        <v>No</v>
      </c>
    </row>
    <row r="363" spans="1:16" x14ac:dyDescent="0.2">
      <c r="A363" s="62">
        <v>11</v>
      </c>
      <c r="B363" s="2">
        <f ca="1"/>
        <v>0</v>
      </c>
      <c r="C363" s="2">
        <f ca="1"/>
        <v>0</v>
      </c>
      <c r="D363" s="2">
        <f ca="1"/>
        <v>0</v>
      </c>
      <c r="E363" s="2">
        <f ca="1"/>
        <v>0</v>
      </c>
      <c r="F363" s="2">
        <f ca="1"/>
        <v>0</v>
      </c>
      <c r="G363" s="2">
        <f ca="1"/>
        <v>0</v>
      </c>
      <c r="H363" s="2">
        <f ca="1"/>
        <v>0</v>
      </c>
      <c r="I363" s="2">
        <f ca="1"/>
        <v>0</v>
      </c>
      <c r="J363" s="2">
        <f ca="1"/>
        <v>0</v>
      </c>
      <c r="K363" s="2">
        <f ca="1"/>
        <v>0</v>
      </c>
      <c r="L363" s="2" cm="1">
        <f t="array" aca="1" ref="L363" ca="1">IF(B363=0,0,INDIRECT("MRN_"&amp;A363))</f>
        <v>0</v>
      </c>
      <c r="M363" s="2">
        <f t="shared" ca="1" si="98"/>
        <v>0</v>
      </c>
      <c r="N363" s="2" t="str">
        <f t="shared" ca="1" si="99"/>
        <v>No</v>
      </c>
      <c r="O363" s="2" t="str">
        <f t="shared" ca="1" si="100"/>
        <v>No</v>
      </c>
      <c r="P363" s="2" t="str" cm="1">
        <f t="array" aca="1" ref="P363" ca="1">IF(OR(INDIRECT("MRN_"&amp;A363)="N/A",B363=0),"No","Yes")</f>
        <v>No</v>
      </c>
    </row>
    <row r="364" spans="1:16" x14ac:dyDescent="0.2">
      <c r="A364" s="62">
        <v>11</v>
      </c>
      <c r="B364" s="2">
        <f ca="1"/>
        <v>0</v>
      </c>
      <c r="C364" s="2">
        <f ca="1"/>
        <v>0</v>
      </c>
      <c r="D364" s="2">
        <f ca="1"/>
        <v>0</v>
      </c>
      <c r="E364" s="2">
        <f ca="1"/>
        <v>0</v>
      </c>
      <c r="F364" s="2">
        <f ca="1"/>
        <v>0</v>
      </c>
      <c r="G364" s="2">
        <f ca="1"/>
        <v>0</v>
      </c>
      <c r="H364" s="2">
        <f ca="1"/>
        <v>0</v>
      </c>
      <c r="I364" s="2">
        <f ca="1"/>
        <v>0</v>
      </c>
      <c r="J364" s="2">
        <f ca="1"/>
        <v>0</v>
      </c>
      <c r="K364" s="2">
        <f ca="1"/>
        <v>0</v>
      </c>
      <c r="L364" s="2" cm="1">
        <f t="array" aca="1" ref="L364" ca="1">IF(B364=0,0,INDIRECT("MRN_"&amp;A364))</f>
        <v>0</v>
      </c>
      <c r="M364" s="2">
        <f t="shared" ca="1" si="98"/>
        <v>0</v>
      </c>
      <c r="N364" s="2" t="str">
        <f t="shared" ca="1" si="99"/>
        <v>No</v>
      </c>
      <c r="O364" s="2" t="str">
        <f t="shared" ca="1" si="100"/>
        <v>No</v>
      </c>
      <c r="P364" s="2" t="str" cm="1">
        <f t="array" aca="1" ref="P364" ca="1">IF(OR(INDIRECT("MRN_"&amp;A364)="N/A",B364=0),"No","Yes")</f>
        <v>No</v>
      </c>
    </row>
    <row r="365" spans="1:16" x14ac:dyDescent="0.2">
      <c r="A365" s="62">
        <v>11</v>
      </c>
      <c r="B365" s="2">
        <f ca="1"/>
        <v>0</v>
      </c>
      <c r="C365" s="2">
        <f ca="1"/>
        <v>0</v>
      </c>
      <c r="D365" s="2">
        <f ca="1"/>
        <v>0</v>
      </c>
      <c r="E365" s="2">
        <f ca="1"/>
        <v>0</v>
      </c>
      <c r="F365" s="2">
        <f ca="1"/>
        <v>0</v>
      </c>
      <c r="G365" s="2">
        <f ca="1"/>
        <v>0</v>
      </c>
      <c r="H365" s="2">
        <f ca="1"/>
        <v>0</v>
      </c>
      <c r="I365" s="2">
        <f ca="1"/>
        <v>0</v>
      </c>
      <c r="J365" s="2">
        <f ca="1"/>
        <v>0</v>
      </c>
      <c r="K365" s="2">
        <f ca="1"/>
        <v>0</v>
      </c>
      <c r="L365" s="2" cm="1">
        <f t="array" aca="1" ref="L365" ca="1">IF(B365=0,0,INDIRECT("MRN_"&amp;A365))</f>
        <v>0</v>
      </c>
      <c r="M365" s="2">
        <f t="shared" ca="1" si="98"/>
        <v>0</v>
      </c>
      <c r="N365" s="2" t="str">
        <f t="shared" ca="1" si="99"/>
        <v>No</v>
      </c>
      <c r="O365" s="2" t="str">
        <f t="shared" ca="1" si="100"/>
        <v>No</v>
      </c>
      <c r="P365" s="2" t="str" cm="1">
        <f t="array" aca="1" ref="P365" ca="1">IF(OR(INDIRECT("MRN_"&amp;A365)="N/A",B365=0),"No","Yes")</f>
        <v>No</v>
      </c>
    </row>
    <row r="366" spans="1:16" x14ac:dyDescent="0.2">
      <c r="A366" s="62">
        <v>12</v>
      </c>
      <c r="B366" s="2" cm="1">
        <f t="array" aca="1" ref="B366:K395" ca="1">INDIRECT("Services_"&amp;A366)</f>
        <v>0</v>
      </c>
      <c r="C366" s="2">
        <f ca="1"/>
        <v>0</v>
      </c>
      <c r="D366" s="2">
        <f ca="1"/>
        <v>0</v>
      </c>
      <c r="E366" s="2">
        <f ca="1"/>
        <v>0</v>
      </c>
      <c r="F366" s="2">
        <f ca="1"/>
        <v>0</v>
      </c>
      <c r="G366" s="2">
        <f ca="1"/>
        <v>0</v>
      </c>
      <c r="H366" s="2">
        <f ca="1"/>
        <v>0</v>
      </c>
      <c r="I366" s="2">
        <f ca="1"/>
        <v>0</v>
      </c>
      <c r="J366" s="2">
        <f ca="1"/>
        <v>0</v>
      </c>
      <c r="K366" s="2">
        <f ca="1"/>
        <v>0</v>
      </c>
      <c r="L366" s="2" cm="1">
        <f t="array" aca="1" ref="L366" ca="1">IF(B366=0,0,INDIRECT("MRN_"&amp;A366))</f>
        <v>0</v>
      </c>
      <c r="M366" s="2">
        <f t="shared" ca="1" si="98"/>
        <v>0</v>
      </c>
      <c r="N366" s="2" t="str">
        <f t="shared" ca="1" si="99"/>
        <v>No</v>
      </c>
      <c r="O366" s="2" t="str">
        <f t="shared" ca="1" si="100"/>
        <v>No</v>
      </c>
      <c r="P366" s="2" t="str" cm="1">
        <f t="array" aca="1" ref="P366" ca="1">IF(OR(INDIRECT("MRN_"&amp;A366)="N/A",B366=0),"No","Yes")</f>
        <v>No</v>
      </c>
    </row>
    <row r="367" spans="1:16" x14ac:dyDescent="0.2">
      <c r="A367" s="62">
        <v>12</v>
      </c>
      <c r="B367" s="2">
        <f ca="1"/>
        <v>0</v>
      </c>
      <c r="C367" s="2">
        <f ca="1"/>
        <v>0</v>
      </c>
      <c r="D367" s="2">
        <f ca="1"/>
        <v>0</v>
      </c>
      <c r="E367" s="2">
        <f ca="1"/>
        <v>0</v>
      </c>
      <c r="F367" s="2">
        <f ca="1"/>
        <v>0</v>
      </c>
      <c r="G367" s="2">
        <f ca="1"/>
        <v>0</v>
      </c>
      <c r="H367" s="2">
        <f ca="1"/>
        <v>0</v>
      </c>
      <c r="I367" s="2">
        <f ca="1"/>
        <v>0</v>
      </c>
      <c r="J367" s="2">
        <f ca="1"/>
        <v>0</v>
      </c>
      <c r="K367" s="2">
        <f ca="1"/>
        <v>0</v>
      </c>
      <c r="L367" s="2" cm="1">
        <f t="array" aca="1" ref="L367" ca="1">IF(B367=0,0,INDIRECT("MRN_"&amp;A367))</f>
        <v>0</v>
      </c>
      <c r="M367" s="2">
        <f t="shared" ca="1" si="98"/>
        <v>0</v>
      </c>
      <c r="N367" s="2" t="str">
        <f t="shared" ca="1" si="99"/>
        <v>No</v>
      </c>
      <c r="O367" s="2" t="str">
        <f t="shared" ca="1" si="100"/>
        <v>No</v>
      </c>
      <c r="P367" s="2" t="str" cm="1">
        <f t="array" aca="1" ref="P367" ca="1">IF(OR(INDIRECT("MRN_"&amp;A367)="N/A",B367=0),"No","Yes")</f>
        <v>No</v>
      </c>
    </row>
    <row r="368" spans="1:16" x14ac:dyDescent="0.2">
      <c r="A368" s="62">
        <v>12</v>
      </c>
      <c r="B368" s="2">
        <f ca="1"/>
        <v>0</v>
      </c>
      <c r="C368" s="2">
        <f ca="1"/>
        <v>0</v>
      </c>
      <c r="D368" s="2">
        <f ca="1"/>
        <v>0</v>
      </c>
      <c r="E368" s="2">
        <f ca="1"/>
        <v>0</v>
      </c>
      <c r="F368" s="2">
        <f ca="1"/>
        <v>0</v>
      </c>
      <c r="G368" s="2">
        <f ca="1"/>
        <v>0</v>
      </c>
      <c r="H368" s="2">
        <f ca="1"/>
        <v>0</v>
      </c>
      <c r="I368" s="2">
        <f ca="1"/>
        <v>0</v>
      </c>
      <c r="J368" s="2">
        <f ca="1"/>
        <v>0</v>
      </c>
      <c r="K368" s="2">
        <f ca="1"/>
        <v>0</v>
      </c>
      <c r="L368" s="2" cm="1">
        <f t="array" aca="1" ref="L368" ca="1">IF(B368=0,0,INDIRECT("MRN_"&amp;A368))</f>
        <v>0</v>
      </c>
      <c r="M368" s="2">
        <f t="shared" ca="1" si="98"/>
        <v>0</v>
      </c>
      <c r="N368" s="2" t="str">
        <f t="shared" ca="1" si="99"/>
        <v>No</v>
      </c>
      <c r="O368" s="2" t="str">
        <f t="shared" ca="1" si="100"/>
        <v>No</v>
      </c>
      <c r="P368" s="2" t="str" cm="1">
        <f t="array" aca="1" ref="P368" ca="1">IF(OR(INDIRECT("MRN_"&amp;A368)="N/A",B368=0),"No","Yes")</f>
        <v>No</v>
      </c>
    </row>
    <row r="369" spans="1:16" x14ac:dyDescent="0.2">
      <c r="A369" s="62">
        <v>12</v>
      </c>
      <c r="B369" s="2">
        <f ca="1"/>
        <v>0</v>
      </c>
      <c r="C369" s="2">
        <f ca="1"/>
        <v>0</v>
      </c>
      <c r="D369" s="2">
        <f ca="1"/>
        <v>0</v>
      </c>
      <c r="E369" s="2">
        <f ca="1"/>
        <v>0</v>
      </c>
      <c r="F369" s="2">
        <f ca="1"/>
        <v>0</v>
      </c>
      <c r="G369" s="2">
        <f ca="1"/>
        <v>0</v>
      </c>
      <c r="H369" s="2">
        <f ca="1"/>
        <v>0</v>
      </c>
      <c r="I369" s="2">
        <f ca="1"/>
        <v>0</v>
      </c>
      <c r="J369" s="2">
        <f ca="1"/>
        <v>0</v>
      </c>
      <c r="K369" s="2">
        <f ca="1"/>
        <v>0</v>
      </c>
      <c r="L369" s="2" cm="1">
        <f t="array" aca="1" ref="L369" ca="1">IF(B369=0,0,INDIRECT("MRN_"&amp;A369))</f>
        <v>0</v>
      </c>
      <c r="M369" s="2">
        <f t="shared" ca="1" si="98"/>
        <v>0</v>
      </c>
      <c r="N369" s="2" t="str">
        <f t="shared" ca="1" si="99"/>
        <v>No</v>
      </c>
      <c r="O369" s="2" t="str">
        <f t="shared" ca="1" si="100"/>
        <v>No</v>
      </c>
      <c r="P369" s="2" t="str" cm="1">
        <f t="array" aca="1" ref="P369" ca="1">IF(OR(INDIRECT("MRN_"&amp;A369)="N/A",B369=0),"No","Yes")</f>
        <v>No</v>
      </c>
    </row>
    <row r="370" spans="1:16" x14ac:dyDescent="0.2">
      <c r="A370" s="62">
        <v>12</v>
      </c>
      <c r="B370" s="2">
        <f ca="1"/>
        <v>0</v>
      </c>
      <c r="C370" s="2">
        <f ca="1"/>
        <v>0</v>
      </c>
      <c r="D370" s="2">
        <f ca="1"/>
        <v>0</v>
      </c>
      <c r="E370" s="2">
        <f ca="1"/>
        <v>0</v>
      </c>
      <c r="F370" s="2">
        <f ca="1"/>
        <v>0</v>
      </c>
      <c r="G370" s="2">
        <f ca="1"/>
        <v>0</v>
      </c>
      <c r="H370" s="2">
        <f ca="1"/>
        <v>0</v>
      </c>
      <c r="I370" s="2">
        <f ca="1"/>
        <v>0</v>
      </c>
      <c r="J370" s="2">
        <f ca="1"/>
        <v>0</v>
      </c>
      <c r="K370" s="2">
        <f ca="1"/>
        <v>0</v>
      </c>
      <c r="L370" s="2" cm="1">
        <f t="array" aca="1" ref="L370" ca="1">IF(B370=0,0,INDIRECT("MRN_"&amp;A370))</f>
        <v>0</v>
      </c>
      <c r="M370" s="2">
        <f t="shared" ca="1" si="98"/>
        <v>0</v>
      </c>
      <c r="N370" s="2" t="str">
        <f t="shared" ca="1" si="99"/>
        <v>No</v>
      </c>
      <c r="O370" s="2" t="str">
        <f t="shared" ca="1" si="100"/>
        <v>No</v>
      </c>
      <c r="P370" s="2" t="str" cm="1">
        <f t="array" aca="1" ref="P370" ca="1">IF(OR(INDIRECT("MRN_"&amp;A370)="N/A",B370=0),"No","Yes")</f>
        <v>No</v>
      </c>
    </row>
    <row r="371" spans="1:16" x14ac:dyDescent="0.2">
      <c r="A371" s="62">
        <v>12</v>
      </c>
      <c r="B371" s="2">
        <f ca="1"/>
        <v>0</v>
      </c>
      <c r="C371" s="2">
        <f ca="1"/>
        <v>0</v>
      </c>
      <c r="D371" s="2">
        <f ca="1"/>
        <v>0</v>
      </c>
      <c r="E371" s="2">
        <f ca="1"/>
        <v>0</v>
      </c>
      <c r="F371" s="2">
        <f ca="1"/>
        <v>0</v>
      </c>
      <c r="G371" s="2">
        <f ca="1"/>
        <v>0</v>
      </c>
      <c r="H371" s="2">
        <f ca="1"/>
        <v>0</v>
      </c>
      <c r="I371" s="2">
        <f ca="1"/>
        <v>0</v>
      </c>
      <c r="J371" s="2">
        <f ca="1"/>
        <v>0</v>
      </c>
      <c r="K371" s="2">
        <f ca="1"/>
        <v>0</v>
      </c>
      <c r="L371" s="2" cm="1">
        <f t="array" aca="1" ref="L371" ca="1">IF(B371=0,0,INDIRECT("MRN_"&amp;A371))</f>
        <v>0</v>
      </c>
      <c r="M371" s="2">
        <f t="shared" ca="1" si="98"/>
        <v>0</v>
      </c>
      <c r="N371" s="2" t="str">
        <f t="shared" ca="1" si="99"/>
        <v>No</v>
      </c>
      <c r="O371" s="2" t="str">
        <f t="shared" ca="1" si="100"/>
        <v>No</v>
      </c>
      <c r="P371" s="2" t="str" cm="1">
        <f t="array" aca="1" ref="P371" ca="1">IF(OR(INDIRECT("MRN_"&amp;A371)="N/A",B371=0),"No","Yes")</f>
        <v>No</v>
      </c>
    </row>
    <row r="372" spans="1:16" x14ac:dyDescent="0.2">
      <c r="A372" s="62">
        <v>12</v>
      </c>
      <c r="B372" s="2">
        <f ca="1"/>
        <v>0</v>
      </c>
      <c r="C372" s="2">
        <f ca="1"/>
        <v>0</v>
      </c>
      <c r="D372" s="2">
        <f ca="1"/>
        <v>0</v>
      </c>
      <c r="E372" s="2">
        <f ca="1"/>
        <v>0</v>
      </c>
      <c r="F372" s="2">
        <f ca="1"/>
        <v>0</v>
      </c>
      <c r="G372" s="2">
        <f ca="1"/>
        <v>0</v>
      </c>
      <c r="H372" s="2">
        <f ca="1"/>
        <v>0</v>
      </c>
      <c r="I372" s="2">
        <f ca="1"/>
        <v>0</v>
      </c>
      <c r="J372" s="2">
        <f ca="1"/>
        <v>0</v>
      </c>
      <c r="K372" s="2">
        <f ca="1"/>
        <v>0</v>
      </c>
      <c r="L372" s="2" cm="1">
        <f t="array" aca="1" ref="L372" ca="1">IF(B372=0,0,INDIRECT("MRN_"&amp;A372))</f>
        <v>0</v>
      </c>
      <c r="M372" s="2">
        <f t="shared" ca="1" si="98"/>
        <v>0</v>
      </c>
      <c r="N372" s="2" t="str">
        <f t="shared" ca="1" si="99"/>
        <v>No</v>
      </c>
      <c r="O372" s="2" t="str">
        <f t="shared" ca="1" si="100"/>
        <v>No</v>
      </c>
      <c r="P372" s="2" t="str" cm="1">
        <f t="array" aca="1" ref="P372" ca="1">IF(OR(INDIRECT("MRN_"&amp;A372)="N/A",B372=0),"No","Yes")</f>
        <v>No</v>
      </c>
    </row>
    <row r="373" spans="1:16" x14ac:dyDescent="0.2">
      <c r="A373" s="62">
        <v>12</v>
      </c>
      <c r="B373" s="2">
        <f ca="1"/>
        <v>0</v>
      </c>
      <c r="C373" s="2">
        <f ca="1"/>
        <v>0</v>
      </c>
      <c r="D373" s="2">
        <f ca="1"/>
        <v>0</v>
      </c>
      <c r="E373" s="2">
        <f ca="1"/>
        <v>0</v>
      </c>
      <c r="F373" s="2">
        <f ca="1"/>
        <v>0</v>
      </c>
      <c r="G373" s="2">
        <f ca="1"/>
        <v>0</v>
      </c>
      <c r="H373" s="2">
        <f ca="1"/>
        <v>0</v>
      </c>
      <c r="I373" s="2">
        <f ca="1"/>
        <v>0</v>
      </c>
      <c r="J373" s="2">
        <f ca="1"/>
        <v>0</v>
      </c>
      <c r="K373" s="2">
        <f ca="1"/>
        <v>0</v>
      </c>
      <c r="L373" s="2" cm="1">
        <f t="array" aca="1" ref="L373" ca="1">IF(B373=0,0,INDIRECT("MRN_"&amp;A373))</f>
        <v>0</v>
      </c>
      <c r="M373" s="2">
        <f t="shared" ca="1" si="98"/>
        <v>0</v>
      </c>
      <c r="N373" s="2" t="str">
        <f t="shared" ca="1" si="99"/>
        <v>No</v>
      </c>
      <c r="O373" s="2" t="str">
        <f t="shared" ca="1" si="100"/>
        <v>No</v>
      </c>
      <c r="P373" s="2" t="str" cm="1">
        <f t="array" aca="1" ref="P373" ca="1">IF(OR(INDIRECT("MRN_"&amp;A373)="N/A",B373=0),"No","Yes")</f>
        <v>No</v>
      </c>
    </row>
    <row r="374" spans="1:16" x14ac:dyDescent="0.2">
      <c r="A374" s="62">
        <v>12</v>
      </c>
      <c r="B374" s="2">
        <f ca="1"/>
        <v>0</v>
      </c>
      <c r="C374" s="2">
        <f ca="1"/>
        <v>0</v>
      </c>
      <c r="D374" s="2">
        <f ca="1"/>
        <v>0</v>
      </c>
      <c r="E374" s="2">
        <f ca="1"/>
        <v>0</v>
      </c>
      <c r="F374" s="2">
        <f ca="1"/>
        <v>0</v>
      </c>
      <c r="G374" s="2">
        <f ca="1"/>
        <v>0</v>
      </c>
      <c r="H374" s="2">
        <f ca="1"/>
        <v>0</v>
      </c>
      <c r="I374" s="2">
        <f ca="1"/>
        <v>0</v>
      </c>
      <c r="J374" s="2">
        <f ca="1"/>
        <v>0</v>
      </c>
      <c r="K374" s="2">
        <f ca="1"/>
        <v>0</v>
      </c>
      <c r="L374" s="2" cm="1">
        <f t="array" aca="1" ref="L374" ca="1">IF(B374=0,0,INDIRECT("MRN_"&amp;A374))</f>
        <v>0</v>
      </c>
      <c r="M374" s="2">
        <f t="shared" ca="1" si="98"/>
        <v>0</v>
      </c>
      <c r="N374" s="2" t="str">
        <f t="shared" ca="1" si="99"/>
        <v>No</v>
      </c>
      <c r="O374" s="2" t="str">
        <f t="shared" ca="1" si="100"/>
        <v>No</v>
      </c>
      <c r="P374" s="2" t="str" cm="1">
        <f t="array" aca="1" ref="P374" ca="1">IF(OR(INDIRECT("MRN_"&amp;A374)="N/A",B374=0),"No","Yes")</f>
        <v>No</v>
      </c>
    </row>
    <row r="375" spans="1:16" x14ac:dyDescent="0.2">
      <c r="A375" s="62">
        <v>12</v>
      </c>
      <c r="B375" s="2">
        <f ca="1"/>
        <v>0</v>
      </c>
      <c r="C375" s="2">
        <f ca="1"/>
        <v>0</v>
      </c>
      <c r="D375" s="2">
        <f ca="1"/>
        <v>0</v>
      </c>
      <c r="E375" s="2">
        <f ca="1"/>
        <v>0</v>
      </c>
      <c r="F375" s="2">
        <f ca="1"/>
        <v>0</v>
      </c>
      <c r="G375" s="2">
        <f ca="1"/>
        <v>0</v>
      </c>
      <c r="H375" s="2">
        <f ca="1"/>
        <v>0</v>
      </c>
      <c r="I375" s="2">
        <f ca="1"/>
        <v>0</v>
      </c>
      <c r="J375" s="2">
        <f ca="1"/>
        <v>0</v>
      </c>
      <c r="K375" s="2">
        <f ca="1"/>
        <v>0</v>
      </c>
      <c r="L375" s="2" cm="1">
        <f t="array" aca="1" ref="L375" ca="1">IF(B375=0,0,INDIRECT("MRN_"&amp;A375))</f>
        <v>0</v>
      </c>
      <c r="M375" s="2">
        <f t="shared" ca="1" si="98"/>
        <v>0</v>
      </c>
      <c r="N375" s="2" t="str">
        <f t="shared" ca="1" si="99"/>
        <v>No</v>
      </c>
      <c r="O375" s="2" t="str">
        <f t="shared" ca="1" si="100"/>
        <v>No</v>
      </c>
      <c r="P375" s="2" t="str" cm="1">
        <f t="array" aca="1" ref="P375" ca="1">IF(OR(INDIRECT("MRN_"&amp;A375)="N/A",B375=0),"No","Yes")</f>
        <v>No</v>
      </c>
    </row>
    <row r="376" spans="1:16" x14ac:dyDescent="0.2">
      <c r="A376" s="62">
        <v>12</v>
      </c>
      <c r="B376" s="2">
        <f ca="1"/>
        <v>0</v>
      </c>
      <c r="C376" s="2">
        <f ca="1"/>
        <v>0</v>
      </c>
      <c r="D376" s="2">
        <f ca="1"/>
        <v>0</v>
      </c>
      <c r="E376" s="2">
        <f ca="1"/>
        <v>0</v>
      </c>
      <c r="F376" s="2">
        <f ca="1"/>
        <v>0</v>
      </c>
      <c r="G376" s="2">
        <f ca="1"/>
        <v>0</v>
      </c>
      <c r="H376" s="2">
        <f ca="1"/>
        <v>0</v>
      </c>
      <c r="I376" s="2">
        <f ca="1"/>
        <v>0</v>
      </c>
      <c r="J376" s="2">
        <f ca="1"/>
        <v>0</v>
      </c>
      <c r="K376" s="2">
        <f ca="1"/>
        <v>0</v>
      </c>
      <c r="L376" s="2" cm="1">
        <f t="array" aca="1" ref="L376" ca="1">IF(B376=0,0,INDIRECT("MRN_"&amp;A376))</f>
        <v>0</v>
      </c>
      <c r="M376" s="2">
        <f t="shared" ca="1" si="98"/>
        <v>0</v>
      </c>
      <c r="N376" s="2" t="str">
        <f t="shared" ca="1" si="99"/>
        <v>No</v>
      </c>
      <c r="O376" s="2" t="str">
        <f t="shared" ca="1" si="100"/>
        <v>No</v>
      </c>
      <c r="P376" s="2" t="str" cm="1">
        <f t="array" aca="1" ref="P376" ca="1">IF(OR(INDIRECT("MRN_"&amp;A376)="N/A",B376=0),"No","Yes")</f>
        <v>No</v>
      </c>
    </row>
    <row r="377" spans="1:16" x14ac:dyDescent="0.2">
      <c r="A377" s="62">
        <v>12</v>
      </c>
      <c r="B377" s="2">
        <f ca="1"/>
        <v>0</v>
      </c>
      <c r="C377" s="2">
        <f ca="1"/>
        <v>0</v>
      </c>
      <c r="D377" s="2">
        <f ca="1"/>
        <v>0</v>
      </c>
      <c r="E377" s="2">
        <f ca="1"/>
        <v>0</v>
      </c>
      <c r="F377" s="2">
        <f ca="1"/>
        <v>0</v>
      </c>
      <c r="G377" s="2">
        <f ca="1"/>
        <v>0</v>
      </c>
      <c r="H377" s="2">
        <f ca="1"/>
        <v>0</v>
      </c>
      <c r="I377" s="2">
        <f ca="1"/>
        <v>0</v>
      </c>
      <c r="J377" s="2">
        <f ca="1"/>
        <v>0</v>
      </c>
      <c r="K377" s="2">
        <f ca="1"/>
        <v>0</v>
      </c>
      <c r="L377" s="2" cm="1">
        <f t="array" aca="1" ref="L377" ca="1">IF(B377=0,0,INDIRECT("MRN_"&amp;A377))</f>
        <v>0</v>
      </c>
      <c r="M377" s="2">
        <f t="shared" ca="1" si="98"/>
        <v>0</v>
      </c>
      <c r="N377" s="2" t="str">
        <f t="shared" ca="1" si="99"/>
        <v>No</v>
      </c>
      <c r="O377" s="2" t="str">
        <f t="shared" ca="1" si="100"/>
        <v>No</v>
      </c>
      <c r="P377" s="2" t="str" cm="1">
        <f t="array" aca="1" ref="P377" ca="1">IF(OR(INDIRECT("MRN_"&amp;A377)="N/A",B377=0),"No","Yes")</f>
        <v>No</v>
      </c>
    </row>
    <row r="378" spans="1:16" x14ac:dyDescent="0.2">
      <c r="A378" s="62">
        <v>12</v>
      </c>
      <c r="B378" s="2">
        <f ca="1"/>
        <v>0</v>
      </c>
      <c r="C378" s="2">
        <f ca="1"/>
        <v>0</v>
      </c>
      <c r="D378" s="2">
        <f ca="1"/>
        <v>0</v>
      </c>
      <c r="E378" s="2">
        <f ca="1"/>
        <v>0</v>
      </c>
      <c r="F378" s="2">
        <f ca="1"/>
        <v>0</v>
      </c>
      <c r="G378" s="2">
        <f ca="1"/>
        <v>0</v>
      </c>
      <c r="H378" s="2">
        <f ca="1"/>
        <v>0</v>
      </c>
      <c r="I378" s="2">
        <f ca="1"/>
        <v>0</v>
      </c>
      <c r="J378" s="2">
        <f ca="1"/>
        <v>0</v>
      </c>
      <c r="K378" s="2">
        <f ca="1"/>
        <v>0</v>
      </c>
      <c r="L378" s="2" cm="1">
        <f t="array" aca="1" ref="L378" ca="1">IF(B378=0,0,INDIRECT("MRN_"&amp;A378))</f>
        <v>0</v>
      </c>
      <c r="M378" s="2">
        <f t="shared" ca="1" si="98"/>
        <v>0</v>
      </c>
      <c r="N378" s="2" t="str">
        <f t="shared" ca="1" si="99"/>
        <v>No</v>
      </c>
      <c r="O378" s="2" t="str">
        <f t="shared" ca="1" si="100"/>
        <v>No</v>
      </c>
      <c r="P378" s="2" t="str" cm="1">
        <f t="array" aca="1" ref="P378" ca="1">IF(OR(INDIRECT("MRN_"&amp;A378)="N/A",B378=0),"No","Yes")</f>
        <v>No</v>
      </c>
    </row>
    <row r="379" spans="1:16" x14ac:dyDescent="0.2">
      <c r="A379" s="62">
        <v>12</v>
      </c>
      <c r="B379" s="2">
        <f ca="1"/>
        <v>0</v>
      </c>
      <c r="C379" s="2">
        <f ca="1"/>
        <v>0</v>
      </c>
      <c r="D379" s="2">
        <f ca="1"/>
        <v>0</v>
      </c>
      <c r="E379" s="2">
        <f ca="1"/>
        <v>0</v>
      </c>
      <c r="F379" s="2">
        <f ca="1"/>
        <v>0</v>
      </c>
      <c r="G379" s="2">
        <f ca="1"/>
        <v>0</v>
      </c>
      <c r="H379" s="2">
        <f ca="1"/>
        <v>0</v>
      </c>
      <c r="I379" s="2">
        <f ca="1"/>
        <v>0</v>
      </c>
      <c r="J379" s="2">
        <f ca="1"/>
        <v>0</v>
      </c>
      <c r="K379" s="2">
        <f ca="1"/>
        <v>0</v>
      </c>
      <c r="L379" s="2" cm="1">
        <f t="array" aca="1" ref="L379" ca="1">IF(B379=0,0,INDIRECT("MRN_"&amp;A379))</f>
        <v>0</v>
      </c>
      <c r="M379" s="2">
        <f t="shared" ca="1" si="98"/>
        <v>0</v>
      </c>
      <c r="N379" s="2" t="str">
        <f t="shared" ca="1" si="99"/>
        <v>No</v>
      </c>
      <c r="O379" s="2" t="str">
        <f t="shared" ca="1" si="100"/>
        <v>No</v>
      </c>
      <c r="P379" s="2" t="str" cm="1">
        <f t="array" aca="1" ref="P379" ca="1">IF(OR(INDIRECT("MRN_"&amp;A379)="N/A",B379=0),"No","Yes")</f>
        <v>No</v>
      </c>
    </row>
    <row r="380" spans="1:16" x14ac:dyDescent="0.2">
      <c r="A380" s="62">
        <v>12</v>
      </c>
      <c r="B380" s="2">
        <f ca="1"/>
        <v>0</v>
      </c>
      <c r="C380" s="2">
        <f ca="1"/>
        <v>0</v>
      </c>
      <c r="D380" s="2">
        <f ca="1"/>
        <v>0</v>
      </c>
      <c r="E380" s="2">
        <f ca="1"/>
        <v>0</v>
      </c>
      <c r="F380" s="2">
        <f ca="1"/>
        <v>0</v>
      </c>
      <c r="G380" s="2">
        <f ca="1"/>
        <v>0</v>
      </c>
      <c r="H380" s="2">
        <f ca="1"/>
        <v>0</v>
      </c>
      <c r="I380" s="2">
        <f ca="1"/>
        <v>0</v>
      </c>
      <c r="J380" s="2">
        <f ca="1"/>
        <v>0</v>
      </c>
      <c r="K380" s="2">
        <f ca="1"/>
        <v>0</v>
      </c>
      <c r="L380" s="2" cm="1">
        <f t="array" aca="1" ref="L380" ca="1">IF(B380=0,0,INDIRECT("MRN_"&amp;A380))</f>
        <v>0</v>
      </c>
      <c r="M380" s="2">
        <f t="shared" ca="1" si="98"/>
        <v>0</v>
      </c>
      <c r="N380" s="2" t="str">
        <f t="shared" ca="1" si="99"/>
        <v>No</v>
      </c>
      <c r="O380" s="2" t="str">
        <f t="shared" ca="1" si="100"/>
        <v>No</v>
      </c>
      <c r="P380" s="2" t="str" cm="1">
        <f t="array" aca="1" ref="P380" ca="1">IF(OR(INDIRECT("MRN_"&amp;A380)="N/A",B380=0),"No","Yes")</f>
        <v>No</v>
      </c>
    </row>
    <row r="381" spans="1:16" x14ac:dyDescent="0.2">
      <c r="A381" s="62">
        <v>12</v>
      </c>
      <c r="B381" s="2">
        <f ca="1"/>
        <v>0</v>
      </c>
      <c r="C381" s="2">
        <f ca="1"/>
        <v>0</v>
      </c>
      <c r="D381" s="2">
        <f ca="1"/>
        <v>0</v>
      </c>
      <c r="E381" s="2">
        <f ca="1"/>
        <v>0</v>
      </c>
      <c r="F381" s="2">
        <f ca="1"/>
        <v>0</v>
      </c>
      <c r="G381" s="2">
        <f ca="1"/>
        <v>0</v>
      </c>
      <c r="H381" s="2">
        <f ca="1"/>
        <v>0</v>
      </c>
      <c r="I381" s="2">
        <f ca="1"/>
        <v>0</v>
      </c>
      <c r="J381" s="2">
        <f ca="1"/>
        <v>0</v>
      </c>
      <c r="K381" s="2">
        <f ca="1"/>
        <v>0</v>
      </c>
      <c r="L381" s="2" cm="1">
        <f t="array" aca="1" ref="L381" ca="1">IF(B381=0,0,INDIRECT("MRN_"&amp;A381))</f>
        <v>0</v>
      </c>
      <c r="M381" s="2">
        <f t="shared" ca="1" si="98"/>
        <v>0</v>
      </c>
      <c r="N381" s="2" t="str">
        <f t="shared" ca="1" si="99"/>
        <v>No</v>
      </c>
      <c r="O381" s="2" t="str">
        <f t="shared" ca="1" si="100"/>
        <v>No</v>
      </c>
      <c r="P381" s="2" t="str" cm="1">
        <f t="array" aca="1" ref="P381" ca="1">IF(OR(INDIRECT("MRN_"&amp;A381)="N/A",B381=0),"No","Yes")</f>
        <v>No</v>
      </c>
    </row>
    <row r="382" spans="1:16" x14ac:dyDescent="0.2">
      <c r="A382" s="62">
        <v>12</v>
      </c>
      <c r="B382" s="2">
        <f ca="1"/>
        <v>0</v>
      </c>
      <c r="C382" s="2">
        <f ca="1"/>
        <v>0</v>
      </c>
      <c r="D382" s="2">
        <f ca="1"/>
        <v>0</v>
      </c>
      <c r="E382" s="2">
        <f ca="1"/>
        <v>0</v>
      </c>
      <c r="F382" s="2">
        <f ca="1"/>
        <v>0</v>
      </c>
      <c r="G382" s="2">
        <f ca="1"/>
        <v>0</v>
      </c>
      <c r="H382" s="2">
        <f ca="1"/>
        <v>0</v>
      </c>
      <c r="I382" s="2">
        <f ca="1"/>
        <v>0</v>
      </c>
      <c r="J382" s="2">
        <f ca="1"/>
        <v>0</v>
      </c>
      <c r="K382" s="2">
        <f ca="1"/>
        <v>0</v>
      </c>
      <c r="L382" s="2" cm="1">
        <f t="array" aca="1" ref="L382" ca="1">IF(B382=0,0,INDIRECT("MRN_"&amp;A382))</f>
        <v>0</v>
      </c>
      <c r="M382" s="2">
        <f t="shared" ca="1" si="98"/>
        <v>0</v>
      </c>
      <c r="N382" s="2" t="str">
        <f t="shared" ca="1" si="99"/>
        <v>No</v>
      </c>
      <c r="O382" s="2" t="str">
        <f t="shared" ca="1" si="100"/>
        <v>No</v>
      </c>
      <c r="P382" s="2" t="str" cm="1">
        <f t="array" aca="1" ref="P382" ca="1">IF(OR(INDIRECT("MRN_"&amp;A382)="N/A",B382=0),"No","Yes")</f>
        <v>No</v>
      </c>
    </row>
    <row r="383" spans="1:16" x14ac:dyDescent="0.2">
      <c r="A383" s="62">
        <v>12</v>
      </c>
      <c r="B383" s="2">
        <f ca="1"/>
        <v>0</v>
      </c>
      <c r="C383" s="2">
        <f ca="1"/>
        <v>0</v>
      </c>
      <c r="D383" s="2">
        <f ca="1"/>
        <v>0</v>
      </c>
      <c r="E383" s="2">
        <f ca="1"/>
        <v>0</v>
      </c>
      <c r="F383" s="2">
        <f ca="1"/>
        <v>0</v>
      </c>
      <c r="G383" s="2">
        <f ca="1"/>
        <v>0</v>
      </c>
      <c r="H383" s="2">
        <f ca="1"/>
        <v>0</v>
      </c>
      <c r="I383" s="2">
        <f ca="1"/>
        <v>0</v>
      </c>
      <c r="J383" s="2">
        <f ca="1"/>
        <v>0</v>
      </c>
      <c r="K383" s="2">
        <f ca="1"/>
        <v>0</v>
      </c>
      <c r="L383" s="2" cm="1">
        <f t="array" aca="1" ref="L383" ca="1">IF(B383=0,0,INDIRECT("MRN_"&amp;A383))</f>
        <v>0</v>
      </c>
      <c r="M383" s="2">
        <f t="shared" ca="1" si="98"/>
        <v>0</v>
      </c>
      <c r="N383" s="2" t="str">
        <f t="shared" ca="1" si="99"/>
        <v>No</v>
      </c>
      <c r="O383" s="2" t="str">
        <f t="shared" ca="1" si="100"/>
        <v>No</v>
      </c>
      <c r="P383" s="2" t="str" cm="1">
        <f t="array" aca="1" ref="P383" ca="1">IF(OR(INDIRECT("MRN_"&amp;A383)="N/A",B383=0),"No","Yes")</f>
        <v>No</v>
      </c>
    </row>
    <row r="384" spans="1:16" x14ac:dyDescent="0.2">
      <c r="A384" s="62">
        <v>12</v>
      </c>
      <c r="B384" s="2">
        <f ca="1"/>
        <v>0</v>
      </c>
      <c r="C384" s="2">
        <f ca="1"/>
        <v>0</v>
      </c>
      <c r="D384" s="2">
        <f ca="1"/>
        <v>0</v>
      </c>
      <c r="E384" s="2">
        <f ca="1"/>
        <v>0</v>
      </c>
      <c r="F384" s="2">
        <f ca="1"/>
        <v>0</v>
      </c>
      <c r="G384" s="2">
        <f ca="1"/>
        <v>0</v>
      </c>
      <c r="H384" s="2">
        <f ca="1"/>
        <v>0</v>
      </c>
      <c r="I384" s="2">
        <f ca="1"/>
        <v>0</v>
      </c>
      <c r="J384" s="2">
        <f ca="1"/>
        <v>0</v>
      </c>
      <c r="K384" s="2">
        <f ca="1"/>
        <v>0</v>
      </c>
      <c r="L384" s="2" cm="1">
        <f t="array" aca="1" ref="L384" ca="1">IF(B384=0,0,INDIRECT("MRN_"&amp;A384))</f>
        <v>0</v>
      </c>
      <c r="M384" s="2">
        <f t="shared" ca="1" si="98"/>
        <v>0</v>
      </c>
      <c r="N384" s="2" t="str">
        <f t="shared" ca="1" si="99"/>
        <v>No</v>
      </c>
      <c r="O384" s="2" t="str">
        <f t="shared" ca="1" si="100"/>
        <v>No</v>
      </c>
      <c r="P384" s="2" t="str" cm="1">
        <f t="array" aca="1" ref="P384" ca="1">IF(OR(INDIRECT("MRN_"&amp;A384)="N/A",B384=0),"No","Yes")</f>
        <v>No</v>
      </c>
    </row>
    <row r="385" spans="1:16" x14ac:dyDescent="0.2">
      <c r="A385" s="62">
        <v>12</v>
      </c>
      <c r="B385" s="2">
        <f ca="1"/>
        <v>0</v>
      </c>
      <c r="C385" s="2">
        <f ca="1"/>
        <v>0</v>
      </c>
      <c r="D385" s="2">
        <f ca="1"/>
        <v>0</v>
      </c>
      <c r="E385" s="2">
        <f ca="1"/>
        <v>0</v>
      </c>
      <c r="F385" s="2">
        <f ca="1"/>
        <v>0</v>
      </c>
      <c r="G385" s="2">
        <f ca="1"/>
        <v>0</v>
      </c>
      <c r="H385" s="2">
        <f ca="1"/>
        <v>0</v>
      </c>
      <c r="I385" s="2">
        <f ca="1"/>
        <v>0</v>
      </c>
      <c r="J385" s="2">
        <f ca="1"/>
        <v>0</v>
      </c>
      <c r="K385" s="2">
        <f ca="1"/>
        <v>0</v>
      </c>
      <c r="L385" s="2" cm="1">
        <f t="array" aca="1" ref="L385" ca="1">IF(B385=0,0,INDIRECT("MRN_"&amp;A385))</f>
        <v>0</v>
      </c>
      <c r="M385" s="2">
        <f t="shared" ca="1" si="98"/>
        <v>0</v>
      </c>
      <c r="N385" s="2" t="str">
        <f t="shared" ca="1" si="99"/>
        <v>No</v>
      </c>
      <c r="O385" s="2" t="str">
        <f t="shared" ca="1" si="100"/>
        <v>No</v>
      </c>
      <c r="P385" s="2" t="str" cm="1">
        <f t="array" aca="1" ref="P385" ca="1">IF(OR(INDIRECT("MRN_"&amp;A385)="N/A",B385=0),"No","Yes")</f>
        <v>No</v>
      </c>
    </row>
    <row r="386" spans="1:16" x14ac:dyDescent="0.2">
      <c r="A386" s="62">
        <v>12</v>
      </c>
      <c r="B386" s="2">
        <f ca="1"/>
        <v>0</v>
      </c>
      <c r="C386" s="2">
        <f ca="1"/>
        <v>0</v>
      </c>
      <c r="D386" s="2">
        <f ca="1"/>
        <v>0</v>
      </c>
      <c r="E386" s="2">
        <f ca="1"/>
        <v>0</v>
      </c>
      <c r="F386" s="2">
        <f ca="1"/>
        <v>0</v>
      </c>
      <c r="G386" s="2">
        <f ca="1"/>
        <v>0</v>
      </c>
      <c r="H386" s="2">
        <f ca="1"/>
        <v>0</v>
      </c>
      <c r="I386" s="2">
        <f ca="1"/>
        <v>0</v>
      </c>
      <c r="J386" s="2">
        <f ca="1"/>
        <v>0</v>
      </c>
      <c r="K386" s="2">
        <f ca="1"/>
        <v>0</v>
      </c>
      <c r="L386" s="2" cm="1">
        <f t="array" aca="1" ref="L386" ca="1">IF(B386=0,0,INDIRECT("MRN_"&amp;A386))</f>
        <v>0</v>
      </c>
      <c r="M386" s="2">
        <f t="shared" ca="1" si="98"/>
        <v>0</v>
      </c>
      <c r="N386" s="2" t="str">
        <f t="shared" ca="1" si="99"/>
        <v>No</v>
      </c>
      <c r="O386" s="2" t="str">
        <f t="shared" ca="1" si="100"/>
        <v>No</v>
      </c>
      <c r="P386" s="2" t="str" cm="1">
        <f t="array" aca="1" ref="P386" ca="1">IF(OR(INDIRECT("MRN_"&amp;A386)="N/A",B386=0),"No","Yes")</f>
        <v>No</v>
      </c>
    </row>
    <row r="387" spans="1:16" x14ac:dyDescent="0.2">
      <c r="A387" s="62">
        <v>12</v>
      </c>
      <c r="B387" s="2">
        <f ca="1"/>
        <v>0</v>
      </c>
      <c r="C387" s="2">
        <f ca="1"/>
        <v>0</v>
      </c>
      <c r="D387" s="2">
        <f ca="1"/>
        <v>0</v>
      </c>
      <c r="E387" s="2">
        <f ca="1"/>
        <v>0</v>
      </c>
      <c r="F387" s="2">
        <f ca="1"/>
        <v>0</v>
      </c>
      <c r="G387" s="2">
        <f ca="1"/>
        <v>0</v>
      </c>
      <c r="H387" s="2">
        <f ca="1"/>
        <v>0</v>
      </c>
      <c r="I387" s="2">
        <f ca="1"/>
        <v>0</v>
      </c>
      <c r="J387" s="2">
        <f ca="1"/>
        <v>0</v>
      </c>
      <c r="K387" s="2">
        <f ca="1"/>
        <v>0</v>
      </c>
      <c r="L387" s="2" cm="1">
        <f t="array" aca="1" ref="L387" ca="1">IF(B387=0,0,INDIRECT("MRN_"&amp;A387))</f>
        <v>0</v>
      </c>
      <c r="M387" s="2">
        <f t="shared" ca="1" si="98"/>
        <v>0</v>
      </c>
      <c r="N387" s="2" t="str">
        <f t="shared" ca="1" si="99"/>
        <v>No</v>
      </c>
      <c r="O387" s="2" t="str">
        <f t="shared" ca="1" si="100"/>
        <v>No</v>
      </c>
      <c r="P387" s="2" t="str" cm="1">
        <f t="array" aca="1" ref="P387" ca="1">IF(OR(INDIRECT("MRN_"&amp;A387)="N/A",B387=0),"No","Yes")</f>
        <v>No</v>
      </c>
    </row>
    <row r="388" spans="1:16" x14ac:dyDescent="0.2">
      <c r="A388" s="62">
        <v>12</v>
      </c>
      <c r="B388" s="2">
        <f ca="1"/>
        <v>0</v>
      </c>
      <c r="C388" s="2">
        <f ca="1"/>
        <v>0</v>
      </c>
      <c r="D388" s="2">
        <f ca="1"/>
        <v>0</v>
      </c>
      <c r="E388" s="2">
        <f ca="1"/>
        <v>0</v>
      </c>
      <c r="F388" s="2">
        <f ca="1"/>
        <v>0</v>
      </c>
      <c r="G388" s="2">
        <f ca="1"/>
        <v>0</v>
      </c>
      <c r="H388" s="2">
        <f ca="1"/>
        <v>0</v>
      </c>
      <c r="I388" s="2">
        <f ca="1"/>
        <v>0</v>
      </c>
      <c r="J388" s="2">
        <f ca="1"/>
        <v>0</v>
      </c>
      <c r="K388" s="2">
        <f ca="1"/>
        <v>0</v>
      </c>
      <c r="L388" s="2" cm="1">
        <f t="array" aca="1" ref="L388" ca="1">IF(B388=0,0,INDIRECT("MRN_"&amp;A388))</f>
        <v>0</v>
      </c>
      <c r="M388" s="2">
        <f t="shared" ca="1" si="98"/>
        <v>0</v>
      </c>
      <c r="N388" s="2" t="str">
        <f t="shared" ca="1" si="99"/>
        <v>No</v>
      </c>
      <c r="O388" s="2" t="str">
        <f t="shared" ca="1" si="100"/>
        <v>No</v>
      </c>
      <c r="P388" s="2" t="str" cm="1">
        <f t="array" aca="1" ref="P388" ca="1">IF(OR(INDIRECT("MRN_"&amp;A388)="N/A",B388=0),"No","Yes")</f>
        <v>No</v>
      </c>
    </row>
    <row r="389" spans="1:16" x14ac:dyDescent="0.2">
      <c r="A389" s="62">
        <v>12</v>
      </c>
      <c r="B389" s="2">
        <f ca="1"/>
        <v>0</v>
      </c>
      <c r="C389" s="2">
        <f ca="1"/>
        <v>0</v>
      </c>
      <c r="D389" s="2">
        <f ca="1"/>
        <v>0</v>
      </c>
      <c r="E389" s="2">
        <f ca="1"/>
        <v>0</v>
      </c>
      <c r="F389" s="2">
        <f ca="1"/>
        <v>0</v>
      </c>
      <c r="G389" s="2">
        <f ca="1"/>
        <v>0</v>
      </c>
      <c r="H389" s="2">
        <f ca="1"/>
        <v>0</v>
      </c>
      <c r="I389" s="2">
        <f ca="1"/>
        <v>0</v>
      </c>
      <c r="J389" s="2">
        <f ca="1"/>
        <v>0</v>
      </c>
      <c r="K389" s="2">
        <f ca="1"/>
        <v>0</v>
      </c>
      <c r="L389" s="2" cm="1">
        <f t="array" aca="1" ref="L389" ca="1">IF(B389=0,0,INDIRECT("MRN_"&amp;A389))</f>
        <v>0</v>
      </c>
      <c r="M389" s="2">
        <f t="shared" ca="1" si="98"/>
        <v>0</v>
      </c>
      <c r="N389" s="2" t="str">
        <f t="shared" ca="1" si="99"/>
        <v>No</v>
      </c>
      <c r="O389" s="2" t="str">
        <f t="shared" ca="1" si="100"/>
        <v>No</v>
      </c>
      <c r="P389" s="2" t="str" cm="1">
        <f t="array" aca="1" ref="P389" ca="1">IF(OR(INDIRECT("MRN_"&amp;A389)="N/A",B389=0),"No","Yes")</f>
        <v>No</v>
      </c>
    </row>
    <row r="390" spans="1:16" x14ac:dyDescent="0.2">
      <c r="A390" s="62">
        <v>12</v>
      </c>
      <c r="B390" s="2">
        <f ca="1"/>
        <v>0</v>
      </c>
      <c r="C390" s="2">
        <f ca="1"/>
        <v>0</v>
      </c>
      <c r="D390" s="2">
        <f ca="1"/>
        <v>0</v>
      </c>
      <c r="E390" s="2">
        <f ca="1"/>
        <v>0</v>
      </c>
      <c r="F390" s="2">
        <f ca="1"/>
        <v>0</v>
      </c>
      <c r="G390" s="2">
        <f ca="1"/>
        <v>0</v>
      </c>
      <c r="H390" s="2">
        <f ca="1"/>
        <v>0</v>
      </c>
      <c r="I390" s="2">
        <f ca="1"/>
        <v>0</v>
      </c>
      <c r="J390" s="2">
        <f ca="1"/>
        <v>0</v>
      </c>
      <c r="K390" s="2">
        <f ca="1"/>
        <v>0</v>
      </c>
      <c r="L390" s="2" cm="1">
        <f t="array" aca="1" ref="L390" ca="1">IF(B390=0,0,INDIRECT("MRN_"&amp;A390))</f>
        <v>0</v>
      </c>
      <c r="M390" s="2">
        <f t="shared" ca="1" si="98"/>
        <v>0</v>
      </c>
      <c r="N390" s="2" t="str">
        <f t="shared" ca="1" si="99"/>
        <v>No</v>
      </c>
      <c r="O390" s="2" t="str">
        <f t="shared" ca="1" si="100"/>
        <v>No</v>
      </c>
      <c r="P390" s="2" t="str" cm="1">
        <f t="array" aca="1" ref="P390" ca="1">IF(OR(INDIRECT("MRN_"&amp;A390)="N/A",B390=0),"No","Yes")</f>
        <v>No</v>
      </c>
    </row>
    <row r="391" spans="1:16" x14ac:dyDescent="0.2">
      <c r="A391" s="62">
        <v>12</v>
      </c>
      <c r="B391" s="2">
        <f ca="1"/>
        <v>0</v>
      </c>
      <c r="C391" s="2">
        <f ca="1"/>
        <v>0</v>
      </c>
      <c r="D391" s="2">
        <f ca="1"/>
        <v>0</v>
      </c>
      <c r="E391" s="2">
        <f ca="1"/>
        <v>0</v>
      </c>
      <c r="F391" s="2">
        <f ca="1"/>
        <v>0</v>
      </c>
      <c r="G391" s="2">
        <f ca="1"/>
        <v>0</v>
      </c>
      <c r="H391" s="2">
        <f ca="1"/>
        <v>0</v>
      </c>
      <c r="I391" s="2">
        <f ca="1"/>
        <v>0</v>
      </c>
      <c r="J391" s="2">
        <f ca="1"/>
        <v>0</v>
      </c>
      <c r="K391" s="2">
        <f ca="1"/>
        <v>0</v>
      </c>
      <c r="L391" s="2" cm="1">
        <f t="array" aca="1" ref="L391" ca="1">IF(B391=0,0,INDIRECT("MRN_"&amp;A391))</f>
        <v>0</v>
      </c>
      <c r="M391" s="2">
        <f t="shared" ca="1" si="98"/>
        <v>0</v>
      </c>
      <c r="N391" s="2" t="str">
        <f t="shared" ca="1" si="99"/>
        <v>No</v>
      </c>
      <c r="O391" s="2" t="str">
        <f t="shared" ca="1" si="100"/>
        <v>No</v>
      </c>
      <c r="P391" s="2" t="str" cm="1">
        <f t="array" aca="1" ref="P391" ca="1">IF(OR(INDIRECT("MRN_"&amp;A391)="N/A",B391=0),"No","Yes")</f>
        <v>No</v>
      </c>
    </row>
    <row r="392" spans="1:16" x14ac:dyDescent="0.2">
      <c r="A392" s="62">
        <v>12</v>
      </c>
      <c r="B392" s="2">
        <f ca="1"/>
        <v>0</v>
      </c>
      <c r="C392" s="2">
        <f ca="1"/>
        <v>0</v>
      </c>
      <c r="D392" s="2">
        <f ca="1"/>
        <v>0</v>
      </c>
      <c r="E392" s="2">
        <f ca="1"/>
        <v>0</v>
      </c>
      <c r="F392" s="2">
        <f ca="1"/>
        <v>0</v>
      </c>
      <c r="G392" s="2">
        <f ca="1"/>
        <v>0</v>
      </c>
      <c r="H392" s="2">
        <f ca="1"/>
        <v>0</v>
      </c>
      <c r="I392" s="2">
        <f ca="1"/>
        <v>0</v>
      </c>
      <c r="J392" s="2">
        <f ca="1"/>
        <v>0</v>
      </c>
      <c r="K392" s="2">
        <f ca="1"/>
        <v>0</v>
      </c>
      <c r="L392" s="2" cm="1">
        <f t="array" aca="1" ref="L392" ca="1">IF(B392=0,0,INDIRECT("MRN_"&amp;A392))</f>
        <v>0</v>
      </c>
      <c r="M392" s="2">
        <f t="shared" ca="1" si="98"/>
        <v>0</v>
      </c>
      <c r="N392" s="2" t="str">
        <f t="shared" ca="1" si="99"/>
        <v>No</v>
      </c>
      <c r="O392" s="2" t="str">
        <f t="shared" ca="1" si="100"/>
        <v>No</v>
      </c>
      <c r="P392" s="2" t="str" cm="1">
        <f t="array" aca="1" ref="P392" ca="1">IF(OR(INDIRECT("MRN_"&amp;A392)="N/A",B392=0),"No","Yes")</f>
        <v>No</v>
      </c>
    </row>
    <row r="393" spans="1:16" x14ac:dyDescent="0.2">
      <c r="A393" s="62">
        <v>12</v>
      </c>
      <c r="B393" s="2">
        <f ca="1"/>
        <v>0</v>
      </c>
      <c r="C393" s="2">
        <f ca="1"/>
        <v>0</v>
      </c>
      <c r="D393" s="2">
        <f ca="1"/>
        <v>0</v>
      </c>
      <c r="E393" s="2">
        <f ca="1"/>
        <v>0</v>
      </c>
      <c r="F393" s="2">
        <f ca="1"/>
        <v>0</v>
      </c>
      <c r="G393" s="2">
        <f ca="1"/>
        <v>0</v>
      </c>
      <c r="H393" s="2">
        <f ca="1"/>
        <v>0</v>
      </c>
      <c r="I393" s="2">
        <f ca="1"/>
        <v>0</v>
      </c>
      <c r="J393" s="2">
        <f ca="1"/>
        <v>0</v>
      </c>
      <c r="K393" s="2">
        <f ca="1"/>
        <v>0</v>
      </c>
      <c r="L393" s="2" cm="1">
        <f t="array" aca="1" ref="L393" ca="1">IF(B393=0,0,INDIRECT("MRN_"&amp;A393))</f>
        <v>0</v>
      </c>
      <c r="M393" s="2">
        <f t="shared" ca="1" si="98"/>
        <v>0</v>
      </c>
      <c r="N393" s="2" t="str">
        <f t="shared" ca="1" si="99"/>
        <v>No</v>
      </c>
      <c r="O393" s="2" t="str">
        <f t="shared" ca="1" si="100"/>
        <v>No</v>
      </c>
      <c r="P393" s="2" t="str" cm="1">
        <f t="array" aca="1" ref="P393" ca="1">IF(OR(INDIRECT("MRN_"&amp;A393)="N/A",B393=0),"No","Yes")</f>
        <v>No</v>
      </c>
    </row>
    <row r="394" spans="1:16" x14ac:dyDescent="0.2">
      <c r="A394" s="62">
        <v>12</v>
      </c>
      <c r="B394" s="2">
        <f ca="1"/>
        <v>0</v>
      </c>
      <c r="C394" s="2">
        <f ca="1"/>
        <v>0</v>
      </c>
      <c r="D394" s="2">
        <f ca="1"/>
        <v>0</v>
      </c>
      <c r="E394" s="2">
        <f ca="1"/>
        <v>0</v>
      </c>
      <c r="F394" s="2">
        <f ca="1"/>
        <v>0</v>
      </c>
      <c r="G394" s="2">
        <f ca="1"/>
        <v>0</v>
      </c>
      <c r="H394" s="2">
        <f ca="1"/>
        <v>0</v>
      </c>
      <c r="I394" s="2">
        <f ca="1"/>
        <v>0</v>
      </c>
      <c r="J394" s="2">
        <f ca="1"/>
        <v>0</v>
      </c>
      <c r="K394" s="2">
        <f ca="1"/>
        <v>0</v>
      </c>
      <c r="L394" s="2" cm="1">
        <f t="array" aca="1" ref="L394" ca="1">IF(B394=0,0,INDIRECT("MRN_"&amp;A394))</f>
        <v>0</v>
      </c>
      <c r="M394" s="2">
        <f t="shared" ca="1" si="98"/>
        <v>0</v>
      </c>
      <c r="N394" s="2" t="str">
        <f t="shared" ca="1" si="99"/>
        <v>No</v>
      </c>
      <c r="O394" s="2" t="str">
        <f t="shared" ca="1" si="100"/>
        <v>No</v>
      </c>
      <c r="P394" s="2" t="str" cm="1">
        <f t="array" aca="1" ref="P394" ca="1">IF(OR(INDIRECT("MRN_"&amp;A394)="N/A",B394=0),"No","Yes")</f>
        <v>No</v>
      </c>
    </row>
    <row r="395" spans="1:16" x14ac:dyDescent="0.2">
      <c r="A395" s="62">
        <v>12</v>
      </c>
      <c r="B395" s="2">
        <f ca="1"/>
        <v>0</v>
      </c>
      <c r="C395" s="2">
        <f ca="1"/>
        <v>0</v>
      </c>
      <c r="D395" s="2">
        <f ca="1"/>
        <v>0</v>
      </c>
      <c r="E395" s="2">
        <f ca="1"/>
        <v>0</v>
      </c>
      <c r="F395" s="2">
        <f ca="1"/>
        <v>0</v>
      </c>
      <c r="G395" s="2">
        <f ca="1"/>
        <v>0</v>
      </c>
      <c r="H395" s="2">
        <f ca="1"/>
        <v>0</v>
      </c>
      <c r="I395" s="2">
        <f ca="1"/>
        <v>0</v>
      </c>
      <c r="J395" s="2">
        <f ca="1"/>
        <v>0</v>
      </c>
      <c r="K395" s="2">
        <f ca="1"/>
        <v>0</v>
      </c>
      <c r="L395" s="2" cm="1">
        <f t="array" aca="1" ref="L395" ca="1">IF(B395=0,0,INDIRECT("MRN_"&amp;A395))</f>
        <v>0</v>
      </c>
      <c r="M395" s="2">
        <f t="shared" ca="1" si="98"/>
        <v>0</v>
      </c>
      <c r="N395" s="2" t="str">
        <f t="shared" ca="1" si="99"/>
        <v>No</v>
      </c>
      <c r="O395" s="2" t="str">
        <f t="shared" ca="1" si="100"/>
        <v>No</v>
      </c>
      <c r="P395" s="2" t="str" cm="1">
        <f t="array" aca="1" ref="P395" ca="1">IF(OR(INDIRECT("MRN_"&amp;A395)="N/A",B395=0),"No","Yes")</f>
        <v>No</v>
      </c>
    </row>
    <row r="396" spans="1:16" x14ac:dyDescent="0.2">
      <c r="A396" s="62">
        <v>13</v>
      </c>
      <c r="B396" s="2" cm="1">
        <f t="array" aca="1" ref="B396:K425" ca="1">INDIRECT("Services_"&amp;A396)</f>
        <v>0</v>
      </c>
      <c r="C396" s="2">
        <f ca="1"/>
        <v>0</v>
      </c>
      <c r="D396" s="2">
        <f ca="1"/>
        <v>0</v>
      </c>
      <c r="E396" s="2">
        <f ca="1"/>
        <v>0</v>
      </c>
      <c r="F396" s="2">
        <f ca="1"/>
        <v>0</v>
      </c>
      <c r="G396" s="2">
        <f ca="1"/>
        <v>0</v>
      </c>
      <c r="H396" s="2">
        <f ca="1"/>
        <v>0</v>
      </c>
      <c r="I396" s="2">
        <f ca="1"/>
        <v>0</v>
      </c>
      <c r="J396" s="2">
        <f ca="1"/>
        <v>0</v>
      </c>
      <c r="K396" s="2">
        <f ca="1"/>
        <v>0</v>
      </c>
      <c r="L396" s="2" cm="1">
        <f t="array" aca="1" ref="L396" ca="1">IF(B396=0,0,INDIRECT("MRN_"&amp;A396))</f>
        <v>0</v>
      </c>
      <c r="M396" s="2">
        <f t="shared" ca="1" si="98"/>
        <v>0</v>
      </c>
      <c r="N396" s="2" t="str">
        <f t="shared" ca="1" si="99"/>
        <v>No</v>
      </c>
      <c r="O396" s="2" t="str">
        <f t="shared" ca="1" si="100"/>
        <v>No</v>
      </c>
      <c r="P396" s="2" t="str" cm="1">
        <f t="array" aca="1" ref="P396" ca="1">IF(OR(INDIRECT("MRN_"&amp;A396)="N/A",B396=0),"No","Yes")</f>
        <v>No</v>
      </c>
    </row>
    <row r="397" spans="1:16" x14ac:dyDescent="0.2">
      <c r="A397" s="62">
        <v>13</v>
      </c>
      <c r="B397" s="2">
        <f ca="1"/>
        <v>0</v>
      </c>
      <c r="C397" s="2">
        <f ca="1"/>
        <v>0</v>
      </c>
      <c r="D397" s="2">
        <f ca="1"/>
        <v>0</v>
      </c>
      <c r="E397" s="2">
        <f ca="1"/>
        <v>0</v>
      </c>
      <c r="F397" s="2">
        <f ca="1"/>
        <v>0</v>
      </c>
      <c r="G397" s="2">
        <f ca="1"/>
        <v>0</v>
      </c>
      <c r="H397" s="2">
        <f ca="1"/>
        <v>0</v>
      </c>
      <c r="I397" s="2">
        <f ca="1"/>
        <v>0</v>
      </c>
      <c r="J397" s="2">
        <f ca="1"/>
        <v>0</v>
      </c>
      <c r="K397" s="2">
        <f ca="1"/>
        <v>0</v>
      </c>
      <c r="L397" s="2" cm="1">
        <f t="array" aca="1" ref="L397" ca="1">IF(B397=0,0,INDIRECT("MRN_"&amp;A397))</f>
        <v>0</v>
      </c>
      <c r="M397" s="2">
        <f t="shared" ca="1" si="98"/>
        <v>0</v>
      </c>
      <c r="N397" s="2" t="str">
        <f t="shared" ca="1" si="99"/>
        <v>No</v>
      </c>
      <c r="O397" s="2" t="str">
        <f t="shared" ca="1" si="100"/>
        <v>No</v>
      </c>
      <c r="P397" s="2" t="str" cm="1">
        <f t="array" aca="1" ref="P397" ca="1">IF(OR(INDIRECT("MRN_"&amp;A397)="N/A",B397=0),"No","Yes")</f>
        <v>No</v>
      </c>
    </row>
    <row r="398" spans="1:16" x14ac:dyDescent="0.2">
      <c r="A398" s="62">
        <v>13</v>
      </c>
      <c r="B398" s="2">
        <f ca="1"/>
        <v>0</v>
      </c>
      <c r="C398" s="2">
        <f ca="1"/>
        <v>0</v>
      </c>
      <c r="D398" s="2">
        <f ca="1"/>
        <v>0</v>
      </c>
      <c r="E398" s="2">
        <f ca="1"/>
        <v>0</v>
      </c>
      <c r="F398" s="2">
        <f ca="1"/>
        <v>0</v>
      </c>
      <c r="G398" s="2">
        <f ca="1"/>
        <v>0</v>
      </c>
      <c r="H398" s="2">
        <f ca="1"/>
        <v>0</v>
      </c>
      <c r="I398" s="2">
        <f ca="1"/>
        <v>0</v>
      </c>
      <c r="J398" s="2">
        <f ca="1"/>
        <v>0</v>
      </c>
      <c r="K398" s="2">
        <f ca="1"/>
        <v>0</v>
      </c>
      <c r="L398" s="2" cm="1">
        <f t="array" aca="1" ref="L398" ca="1">IF(B398=0,0,INDIRECT("MRN_"&amp;A398))</f>
        <v>0</v>
      </c>
      <c r="M398" s="2">
        <f t="shared" ca="1" si="98"/>
        <v>0</v>
      </c>
      <c r="N398" s="2" t="str">
        <f t="shared" ca="1" si="99"/>
        <v>No</v>
      </c>
      <c r="O398" s="2" t="str">
        <f t="shared" ca="1" si="100"/>
        <v>No</v>
      </c>
      <c r="P398" s="2" t="str" cm="1">
        <f t="array" aca="1" ref="P398" ca="1">IF(OR(INDIRECT("MRN_"&amp;A398)="N/A",B398=0),"No","Yes")</f>
        <v>No</v>
      </c>
    </row>
    <row r="399" spans="1:16" x14ac:dyDescent="0.2">
      <c r="A399" s="62">
        <v>13</v>
      </c>
      <c r="B399" s="2">
        <f ca="1"/>
        <v>0</v>
      </c>
      <c r="C399" s="2">
        <f ca="1"/>
        <v>0</v>
      </c>
      <c r="D399" s="2">
        <f ca="1"/>
        <v>0</v>
      </c>
      <c r="E399" s="2">
        <f ca="1"/>
        <v>0</v>
      </c>
      <c r="F399" s="2">
        <f ca="1"/>
        <v>0</v>
      </c>
      <c r="G399" s="2">
        <f ca="1"/>
        <v>0</v>
      </c>
      <c r="H399" s="2">
        <f ca="1"/>
        <v>0</v>
      </c>
      <c r="I399" s="2">
        <f ca="1"/>
        <v>0</v>
      </c>
      <c r="J399" s="2">
        <f ca="1"/>
        <v>0</v>
      </c>
      <c r="K399" s="2">
        <f ca="1"/>
        <v>0</v>
      </c>
      <c r="L399" s="2" cm="1">
        <f t="array" aca="1" ref="L399" ca="1">IF(B399=0,0,INDIRECT("MRN_"&amp;A399))</f>
        <v>0</v>
      </c>
      <c r="M399" s="2">
        <f t="shared" ca="1" si="98"/>
        <v>0</v>
      </c>
      <c r="N399" s="2" t="str">
        <f t="shared" ca="1" si="99"/>
        <v>No</v>
      </c>
      <c r="O399" s="2" t="str">
        <f t="shared" ca="1" si="100"/>
        <v>No</v>
      </c>
      <c r="P399" s="2" t="str" cm="1">
        <f t="array" aca="1" ref="P399" ca="1">IF(OR(INDIRECT("MRN_"&amp;A399)="N/A",B399=0),"No","Yes")</f>
        <v>No</v>
      </c>
    </row>
    <row r="400" spans="1:16" x14ac:dyDescent="0.2">
      <c r="A400" s="62">
        <v>13</v>
      </c>
      <c r="B400" s="2">
        <f ca="1"/>
        <v>0</v>
      </c>
      <c r="C400" s="2">
        <f ca="1"/>
        <v>0</v>
      </c>
      <c r="D400" s="2">
        <f ca="1"/>
        <v>0</v>
      </c>
      <c r="E400" s="2">
        <f ca="1"/>
        <v>0</v>
      </c>
      <c r="F400" s="2">
        <f ca="1"/>
        <v>0</v>
      </c>
      <c r="G400" s="2">
        <f ca="1"/>
        <v>0</v>
      </c>
      <c r="H400" s="2">
        <f ca="1"/>
        <v>0</v>
      </c>
      <c r="I400" s="2">
        <f ca="1"/>
        <v>0</v>
      </c>
      <c r="J400" s="2">
        <f ca="1"/>
        <v>0</v>
      </c>
      <c r="K400" s="2">
        <f ca="1"/>
        <v>0</v>
      </c>
      <c r="L400" s="2" cm="1">
        <f t="array" aca="1" ref="L400" ca="1">IF(B400=0,0,INDIRECT("MRN_"&amp;A400))</f>
        <v>0</v>
      </c>
      <c r="M400" s="2">
        <f t="shared" ca="1" si="98"/>
        <v>0</v>
      </c>
      <c r="N400" s="2" t="str">
        <f t="shared" ca="1" si="99"/>
        <v>No</v>
      </c>
      <c r="O400" s="2" t="str">
        <f t="shared" ca="1" si="100"/>
        <v>No</v>
      </c>
      <c r="P400" s="2" t="str" cm="1">
        <f t="array" aca="1" ref="P400" ca="1">IF(OR(INDIRECT("MRN_"&amp;A400)="N/A",B400=0),"No","Yes")</f>
        <v>No</v>
      </c>
    </row>
    <row r="401" spans="1:16" x14ac:dyDescent="0.2">
      <c r="A401" s="62">
        <v>13</v>
      </c>
      <c r="B401" s="2">
        <f ca="1"/>
        <v>0</v>
      </c>
      <c r="C401" s="2">
        <f ca="1"/>
        <v>0</v>
      </c>
      <c r="D401" s="2">
        <f ca="1"/>
        <v>0</v>
      </c>
      <c r="E401" s="2">
        <f ca="1"/>
        <v>0</v>
      </c>
      <c r="F401" s="2">
        <f ca="1"/>
        <v>0</v>
      </c>
      <c r="G401" s="2">
        <f ca="1"/>
        <v>0</v>
      </c>
      <c r="H401" s="2">
        <f ca="1"/>
        <v>0</v>
      </c>
      <c r="I401" s="2">
        <f ca="1"/>
        <v>0</v>
      </c>
      <c r="J401" s="2">
        <f ca="1"/>
        <v>0</v>
      </c>
      <c r="K401" s="2">
        <f ca="1"/>
        <v>0</v>
      </c>
      <c r="L401" s="2" cm="1">
        <f t="array" aca="1" ref="L401" ca="1">IF(B401=0,0,INDIRECT("MRN_"&amp;A401))</f>
        <v>0</v>
      </c>
      <c r="M401" s="2">
        <f t="shared" ca="1" si="98"/>
        <v>0</v>
      </c>
      <c r="N401" s="2" t="str">
        <f t="shared" ca="1" si="99"/>
        <v>No</v>
      </c>
      <c r="O401" s="2" t="str">
        <f t="shared" ca="1" si="100"/>
        <v>No</v>
      </c>
      <c r="P401" s="2" t="str" cm="1">
        <f t="array" aca="1" ref="P401" ca="1">IF(OR(INDIRECT("MRN_"&amp;A401)="N/A",B401=0),"No","Yes")</f>
        <v>No</v>
      </c>
    </row>
    <row r="402" spans="1:16" x14ac:dyDescent="0.2">
      <c r="A402" s="62">
        <v>13</v>
      </c>
      <c r="B402" s="2">
        <f ca="1"/>
        <v>0</v>
      </c>
      <c r="C402" s="2">
        <f ca="1"/>
        <v>0</v>
      </c>
      <c r="D402" s="2">
        <f ca="1"/>
        <v>0</v>
      </c>
      <c r="E402" s="2">
        <f ca="1"/>
        <v>0</v>
      </c>
      <c r="F402" s="2">
        <f ca="1"/>
        <v>0</v>
      </c>
      <c r="G402" s="2">
        <f ca="1"/>
        <v>0</v>
      </c>
      <c r="H402" s="2">
        <f ca="1"/>
        <v>0</v>
      </c>
      <c r="I402" s="2">
        <f ca="1"/>
        <v>0</v>
      </c>
      <c r="J402" s="2">
        <f ca="1"/>
        <v>0</v>
      </c>
      <c r="K402" s="2">
        <f ca="1"/>
        <v>0</v>
      </c>
      <c r="L402" s="2" cm="1">
        <f t="array" aca="1" ref="L402" ca="1">IF(B402=0,0,INDIRECT("MRN_"&amp;A402))</f>
        <v>0</v>
      </c>
      <c r="M402" s="2">
        <f t="shared" ca="1" si="98"/>
        <v>0</v>
      </c>
      <c r="N402" s="2" t="str">
        <f t="shared" ca="1" si="99"/>
        <v>No</v>
      </c>
      <c r="O402" s="2" t="str">
        <f t="shared" ca="1" si="100"/>
        <v>No</v>
      </c>
      <c r="P402" s="2" t="str" cm="1">
        <f t="array" aca="1" ref="P402" ca="1">IF(OR(INDIRECT("MRN_"&amp;A402)="N/A",B402=0),"No","Yes")</f>
        <v>No</v>
      </c>
    </row>
    <row r="403" spans="1:16" x14ac:dyDescent="0.2">
      <c r="A403" s="62">
        <v>13</v>
      </c>
      <c r="B403" s="2">
        <f ca="1"/>
        <v>0</v>
      </c>
      <c r="C403" s="2">
        <f ca="1"/>
        <v>0</v>
      </c>
      <c r="D403" s="2">
        <f ca="1"/>
        <v>0</v>
      </c>
      <c r="E403" s="2">
        <f ca="1"/>
        <v>0</v>
      </c>
      <c r="F403" s="2">
        <f ca="1"/>
        <v>0</v>
      </c>
      <c r="G403" s="2">
        <f ca="1"/>
        <v>0</v>
      </c>
      <c r="H403" s="2">
        <f ca="1"/>
        <v>0</v>
      </c>
      <c r="I403" s="2">
        <f ca="1"/>
        <v>0</v>
      </c>
      <c r="J403" s="2">
        <f ca="1"/>
        <v>0</v>
      </c>
      <c r="K403" s="2">
        <f ca="1"/>
        <v>0</v>
      </c>
      <c r="L403" s="2" cm="1">
        <f t="array" aca="1" ref="L403" ca="1">IF(B403=0,0,INDIRECT("MRN_"&amp;A403))</f>
        <v>0</v>
      </c>
      <c r="M403" s="2">
        <f t="shared" ca="1" si="98"/>
        <v>0</v>
      </c>
      <c r="N403" s="2" t="str">
        <f t="shared" ca="1" si="99"/>
        <v>No</v>
      </c>
      <c r="O403" s="2" t="str">
        <f t="shared" ca="1" si="100"/>
        <v>No</v>
      </c>
      <c r="P403" s="2" t="str" cm="1">
        <f t="array" aca="1" ref="P403" ca="1">IF(OR(INDIRECT("MRN_"&amp;A403)="N/A",B403=0),"No","Yes")</f>
        <v>No</v>
      </c>
    </row>
    <row r="404" spans="1:16" x14ac:dyDescent="0.2">
      <c r="A404" s="62">
        <v>13</v>
      </c>
      <c r="B404" s="2">
        <f ca="1"/>
        <v>0</v>
      </c>
      <c r="C404" s="2">
        <f ca="1"/>
        <v>0</v>
      </c>
      <c r="D404" s="2">
        <f ca="1"/>
        <v>0</v>
      </c>
      <c r="E404" s="2">
        <f ca="1"/>
        <v>0</v>
      </c>
      <c r="F404" s="2">
        <f ca="1"/>
        <v>0</v>
      </c>
      <c r="G404" s="2">
        <f ca="1"/>
        <v>0</v>
      </c>
      <c r="H404" s="2">
        <f ca="1"/>
        <v>0</v>
      </c>
      <c r="I404" s="2">
        <f ca="1"/>
        <v>0</v>
      </c>
      <c r="J404" s="2">
        <f ca="1"/>
        <v>0</v>
      </c>
      <c r="K404" s="2">
        <f ca="1"/>
        <v>0</v>
      </c>
      <c r="L404" s="2" cm="1">
        <f t="array" aca="1" ref="L404" ca="1">IF(B404=0,0,INDIRECT("MRN_"&amp;A404))</f>
        <v>0</v>
      </c>
      <c r="M404" s="2">
        <f t="shared" ca="1" si="98"/>
        <v>0</v>
      </c>
      <c r="N404" s="2" t="str">
        <f t="shared" ca="1" si="99"/>
        <v>No</v>
      </c>
      <c r="O404" s="2" t="str">
        <f t="shared" ca="1" si="100"/>
        <v>No</v>
      </c>
      <c r="P404" s="2" t="str" cm="1">
        <f t="array" aca="1" ref="P404" ca="1">IF(OR(INDIRECT("MRN_"&amp;A404)="N/A",B404=0),"No","Yes")</f>
        <v>No</v>
      </c>
    </row>
    <row r="405" spans="1:16" x14ac:dyDescent="0.2">
      <c r="A405" s="62">
        <v>13</v>
      </c>
      <c r="B405" s="2">
        <f ca="1"/>
        <v>0</v>
      </c>
      <c r="C405" s="2">
        <f ca="1"/>
        <v>0</v>
      </c>
      <c r="D405" s="2">
        <f ca="1"/>
        <v>0</v>
      </c>
      <c r="E405" s="2">
        <f ca="1"/>
        <v>0</v>
      </c>
      <c r="F405" s="2">
        <f ca="1"/>
        <v>0</v>
      </c>
      <c r="G405" s="2">
        <f ca="1"/>
        <v>0</v>
      </c>
      <c r="H405" s="2">
        <f ca="1"/>
        <v>0</v>
      </c>
      <c r="I405" s="2">
        <f ca="1"/>
        <v>0</v>
      </c>
      <c r="J405" s="2">
        <f ca="1"/>
        <v>0</v>
      </c>
      <c r="K405" s="2">
        <f ca="1"/>
        <v>0</v>
      </c>
      <c r="L405" s="2" cm="1">
        <f t="array" aca="1" ref="L405" ca="1">IF(B405=0,0,INDIRECT("MRN_"&amp;A405))</f>
        <v>0</v>
      </c>
      <c r="M405" s="2">
        <f t="shared" ca="1" si="98"/>
        <v>0</v>
      </c>
      <c r="N405" s="2" t="str">
        <f t="shared" ca="1" si="99"/>
        <v>No</v>
      </c>
      <c r="O405" s="2" t="str">
        <f t="shared" ca="1" si="100"/>
        <v>No</v>
      </c>
      <c r="P405" s="2" t="str" cm="1">
        <f t="array" aca="1" ref="P405" ca="1">IF(OR(INDIRECT("MRN_"&amp;A405)="N/A",B405=0),"No","Yes")</f>
        <v>No</v>
      </c>
    </row>
    <row r="406" spans="1:16" x14ac:dyDescent="0.2">
      <c r="A406" s="62">
        <v>13</v>
      </c>
      <c r="B406" s="2">
        <f ca="1"/>
        <v>0</v>
      </c>
      <c r="C406" s="2">
        <f ca="1"/>
        <v>0</v>
      </c>
      <c r="D406" s="2">
        <f ca="1"/>
        <v>0</v>
      </c>
      <c r="E406" s="2">
        <f ca="1"/>
        <v>0</v>
      </c>
      <c r="F406" s="2">
        <f ca="1"/>
        <v>0</v>
      </c>
      <c r="G406" s="2">
        <f ca="1"/>
        <v>0</v>
      </c>
      <c r="H406" s="2">
        <f ca="1"/>
        <v>0</v>
      </c>
      <c r="I406" s="2">
        <f ca="1"/>
        <v>0</v>
      </c>
      <c r="J406" s="2">
        <f ca="1"/>
        <v>0</v>
      </c>
      <c r="K406" s="2">
        <f ca="1"/>
        <v>0</v>
      </c>
      <c r="L406" s="2" cm="1">
        <f t="array" aca="1" ref="L406" ca="1">IF(B406=0,0,INDIRECT("MRN_"&amp;A406))</f>
        <v>0</v>
      </c>
      <c r="M406" s="2">
        <f t="shared" ca="1" si="98"/>
        <v>0</v>
      </c>
      <c r="N406" s="2" t="str">
        <f t="shared" ca="1" si="99"/>
        <v>No</v>
      </c>
      <c r="O406" s="2" t="str">
        <f t="shared" ca="1" si="100"/>
        <v>No</v>
      </c>
      <c r="P406" s="2" t="str" cm="1">
        <f t="array" aca="1" ref="P406" ca="1">IF(OR(INDIRECT("MRN_"&amp;A406)="N/A",B406=0),"No","Yes")</f>
        <v>No</v>
      </c>
    </row>
    <row r="407" spans="1:16" x14ac:dyDescent="0.2">
      <c r="A407" s="62">
        <v>13</v>
      </c>
      <c r="B407" s="2">
        <f ca="1"/>
        <v>0</v>
      </c>
      <c r="C407" s="2">
        <f ca="1"/>
        <v>0</v>
      </c>
      <c r="D407" s="2">
        <f ca="1"/>
        <v>0</v>
      </c>
      <c r="E407" s="2">
        <f ca="1"/>
        <v>0</v>
      </c>
      <c r="F407" s="2">
        <f ca="1"/>
        <v>0</v>
      </c>
      <c r="G407" s="2">
        <f ca="1"/>
        <v>0</v>
      </c>
      <c r="H407" s="2">
        <f ca="1"/>
        <v>0</v>
      </c>
      <c r="I407" s="2">
        <f ca="1"/>
        <v>0</v>
      </c>
      <c r="J407" s="2">
        <f ca="1"/>
        <v>0</v>
      </c>
      <c r="K407" s="2">
        <f ca="1"/>
        <v>0</v>
      </c>
      <c r="L407" s="2" cm="1">
        <f t="array" aca="1" ref="L407" ca="1">IF(B407=0,0,INDIRECT("MRN_"&amp;A407))</f>
        <v>0</v>
      </c>
      <c r="M407" s="2">
        <f t="shared" ca="1" si="98"/>
        <v>0</v>
      </c>
      <c r="N407" s="2" t="str">
        <f t="shared" ca="1" si="99"/>
        <v>No</v>
      </c>
      <c r="O407" s="2" t="str">
        <f t="shared" ca="1" si="100"/>
        <v>No</v>
      </c>
      <c r="P407" s="2" t="str" cm="1">
        <f t="array" aca="1" ref="P407" ca="1">IF(OR(INDIRECT("MRN_"&amp;A407)="N/A",B407=0),"No","Yes")</f>
        <v>No</v>
      </c>
    </row>
    <row r="408" spans="1:16" x14ac:dyDescent="0.2">
      <c r="A408" s="62">
        <v>13</v>
      </c>
      <c r="B408" s="2">
        <f ca="1"/>
        <v>0</v>
      </c>
      <c r="C408" s="2">
        <f ca="1"/>
        <v>0</v>
      </c>
      <c r="D408" s="2">
        <f ca="1"/>
        <v>0</v>
      </c>
      <c r="E408" s="2">
        <f ca="1"/>
        <v>0</v>
      </c>
      <c r="F408" s="2">
        <f ca="1"/>
        <v>0</v>
      </c>
      <c r="G408" s="2">
        <f ca="1"/>
        <v>0</v>
      </c>
      <c r="H408" s="2">
        <f ca="1"/>
        <v>0</v>
      </c>
      <c r="I408" s="2">
        <f ca="1"/>
        <v>0</v>
      </c>
      <c r="J408" s="2">
        <f ca="1"/>
        <v>0</v>
      </c>
      <c r="K408" s="2">
        <f ca="1"/>
        <v>0</v>
      </c>
      <c r="L408" s="2" cm="1">
        <f t="array" aca="1" ref="L408" ca="1">IF(B408=0,0,INDIRECT("MRN_"&amp;A408))</f>
        <v>0</v>
      </c>
      <c r="M408" s="2">
        <f t="shared" ca="1" si="98"/>
        <v>0</v>
      </c>
      <c r="N408" s="2" t="str">
        <f t="shared" ca="1" si="99"/>
        <v>No</v>
      </c>
      <c r="O408" s="2" t="str">
        <f t="shared" ca="1" si="100"/>
        <v>No</v>
      </c>
      <c r="P408" s="2" t="str" cm="1">
        <f t="array" aca="1" ref="P408" ca="1">IF(OR(INDIRECT("MRN_"&amp;A408)="N/A",B408=0),"No","Yes")</f>
        <v>No</v>
      </c>
    </row>
    <row r="409" spans="1:16" x14ac:dyDescent="0.2">
      <c r="A409" s="62">
        <v>13</v>
      </c>
      <c r="B409" s="2">
        <f ca="1"/>
        <v>0</v>
      </c>
      <c r="C409" s="2">
        <f ca="1"/>
        <v>0</v>
      </c>
      <c r="D409" s="2">
        <f ca="1"/>
        <v>0</v>
      </c>
      <c r="E409" s="2">
        <f ca="1"/>
        <v>0</v>
      </c>
      <c r="F409" s="2">
        <f ca="1"/>
        <v>0</v>
      </c>
      <c r="G409" s="2">
        <f ca="1"/>
        <v>0</v>
      </c>
      <c r="H409" s="2">
        <f ca="1"/>
        <v>0</v>
      </c>
      <c r="I409" s="2">
        <f ca="1"/>
        <v>0</v>
      </c>
      <c r="J409" s="2">
        <f ca="1"/>
        <v>0</v>
      </c>
      <c r="K409" s="2">
        <f ca="1"/>
        <v>0</v>
      </c>
      <c r="L409" s="2" cm="1">
        <f t="array" aca="1" ref="L409" ca="1">IF(B409=0,0,INDIRECT("MRN_"&amp;A409))</f>
        <v>0</v>
      </c>
      <c r="M409" s="2">
        <f t="shared" ca="1" si="98"/>
        <v>0</v>
      </c>
      <c r="N409" s="2" t="str">
        <f t="shared" ca="1" si="99"/>
        <v>No</v>
      </c>
      <c r="O409" s="2" t="str">
        <f t="shared" ca="1" si="100"/>
        <v>No</v>
      </c>
      <c r="P409" s="2" t="str" cm="1">
        <f t="array" aca="1" ref="P409" ca="1">IF(OR(INDIRECT("MRN_"&amp;A409)="N/A",B409=0),"No","Yes")</f>
        <v>No</v>
      </c>
    </row>
    <row r="410" spans="1:16" x14ac:dyDescent="0.2">
      <c r="A410" s="62">
        <v>13</v>
      </c>
      <c r="B410" s="2">
        <f ca="1"/>
        <v>0</v>
      </c>
      <c r="C410" s="2">
        <f ca="1"/>
        <v>0</v>
      </c>
      <c r="D410" s="2">
        <f ca="1"/>
        <v>0</v>
      </c>
      <c r="E410" s="2">
        <f ca="1"/>
        <v>0</v>
      </c>
      <c r="F410" s="2">
        <f ca="1"/>
        <v>0</v>
      </c>
      <c r="G410" s="2">
        <f ca="1"/>
        <v>0</v>
      </c>
      <c r="H410" s="2">
        <f ca="1"/>
        <v>0</v>
      </c>
      <c r="I410" s="2">
        <f ca="1"/>
        <v>0</v>
      </c>
      <c r="J410" s="2">
        <f ca="1"/>
        <v>0</v>
      </c>
      <c r="K410" s="2">
        <f ca="1"/>
        <v>0</v>
      </c>
      <c r="L410" s="2" cm="1">
        <f t="array" aca="1" ref="L410" ca="1">IF(B410=0,0,INDIRECT("MRN_"&amp;A410))</f>
        <v>0</v>
      </c>
      <c r="M410" s="2">
        <f t="shared" ca="1" si="98"/>
        <v>0</v>
      </c>
      <c r="N410" s="2" t="str">
        <f t="shared" ca="1" si="99"/>
        <v>No</v>
      </c>
      <c r="O410" s="2" t="str">
        <f t="shared" ca="1" si="100"/>
        <v>No</v>
      </c>
      <c r="P410" s="2" t="str" cm="1">
        <f t="array" aca="1" ref="P410" ca="1">IF(OR(INDIRECT("MRN_"&amp;A410)="N/A",B410=0),"No","Yes")</f>
        <v>No</v>
      </c>
    </row>
    <row r="411" spans="1:16" x14ac:dyDescent="0.2">
      <c r="A411" s="62">
        <v>13</v>
      </c>
      <c r="B411" s="2">
        <f ca="1"/>
        <v>0</v>
      </c>
      <c r="C411" s="2">
        <f ca="1"/>
        <v>0</v>
      </c>
      <c r="D411" s="2">
        <f ca="1"/>
        <v>0</v>
      </c>
      <c r="E411" s="2">
        <f ca="1"/>
        <v>0</v>
      </c>
      <c r="F411" s="2">
        <f ca="1"/>
        <v>0</v>
      </c>
      <c r="G411" s="2">
        <f ca="1"/>
        <v>0</v>
      </c>
      <c r="H411" s="2">
        <f ca="1"/>
        <v>0</v>
      </c>
      <c r="I411" s="2">
        <f ca="1"/>
        <v>0</v>
      </c>
      <c r="J411" s="2">
        <f ca="1"/>
        <v>0</v>
      </c>
      <c r="K411" s="2">
        <f ca="1"/>
        <v>0</v>
      </c>
      <c r="L411" s="2" cm="1">
        <f t="array" aca="1" ref="L411" ca="1">IF(B411=0,0,INDIRECT("MRN_"&amp;A411))</f>
        <v>0</v>
      </c>
      <c r="M411" s="2">
        <f t="shared" ca="1" si="98"/>
        <v>0</v>
      </c>
      <c r="N411" s="2" t="str">
        <f t="shared" ca="1" si="99"/>
        <v>No</v>
      </c>
      <c r="O411" s="2" t="str">
        <f t="shared" ca="1" si="100"/>
        <v>No</v>
      </c>
      <c r="P411" s="2" t="str" cm="1">
        <f t="array" aca="1" ref="P411" ca="1">IF(OR(INDIRECT("MRN_"&amp;A411)="N/A",B411=0),"No","Yes")</f>
        <v>No</v>
      </c>
    </row>
    <row r="412" spans="1:16" x14ac:dyDescent="0.2">
      <c r="A412" s="62">
        <v>13</v>
      </c>
      <c r="B412" s="2">
        <f ca="1"/>
        <v>0</v>
      </c>
      <c r="C412" s="2">
        <f ca="1"/>
        <v>0</v>
      </c>
      <c r="D412" s="2">
        <f ca="1"/>
        <v>0</v>
      </c>
      <c r="E412" s="2">
        <f ca="1"/>
        <v>0</v>
      </c>
      <c r="F412" s="2">
        <f ca="1"/>
        <v>0</v>
      </c>
      <c r="G412" s="2">
        <f ca="1"/>
        <v>0</v>
      </c>
      <c r="H412" s="2">
        <f ca="1"/>
        <v>0</v>
      </c>
      <c r="I412" s="2">
        <f ca="1"/>
        <v>0</v>
      </c>
      <c r="J412" s="2">
        <f ca="1"/>
        <v>0</v>
      </c>
      <c r="K412" s="2">
        <f ca="1"/>
        <v>0</v>
      </c>
      <c r="L412" s="2" cm="1">
        <f t="array" aca="1" ref="L412" ca="1">IF(B412=0,0,INDIRECT("MRN_"&amp;A412))</f>
        <v>0</v>
      </c>
      <c r="M412" s="2">
        <f t="shared" ca="1" si="98"/>
        <v>0</v>
      </c>
      <c r="N412" s="2" t="str">
        <f t="shared" ca="1" si="99"/>
        <v>No</v>
      </c>
      <c r="O412" s="2" t="str">
        <f t="shared" ca="1" si="100"/>
        <v>No</v>
      </c>
      <c r="P412" s="2" t="str" cm="1">
        <f t="array" aca="1" ref="P412" ca="1">IF(OR(INDIRECT("MRN_"&amp;A412)="N/A",B412=0),"No","Yes")</f>
        <v>No</v>
      </c>
    </row>
    <row r="413" spans="1:16" x14ac:dyDescent="0.2">
      <c r="A413" s="62">
        <v>13</v>
      </c>
      <c r="B413" s="2">
        <f ca="1"/>
        <v>0</v>
      </c>
      <c r="C413" s="2">
        <f ca="1"/>
        <v>0</v>
      </c>
      <c r="D413" s="2">
        <f ca="1"/>
        <v>0</v>
      </c>
      <c r="E413" s="2">
        <f ca="1"/>
        <v>0</v>
      </c>
      <c r="F413" s="2">
        <f ca="1"/>
        <v>0</v>
      </c>
      <c r="G413" s="2">
        <f ca="1"/>
        <v>0</v>
      </c>
      <c r="H413" s="2">
        <f ca="1"/>
        <v>0</v>
      </c>
      <c r="I413" s="2">
        <f ca="1"/>
        <v>0</v>
      </c>
      <c r="J413" s="2">
        <f ca="1"/>
        <v>0</v>
      </c>
      <c r="K413" s="2">
        <f ca="1"/>
        <v>0</v>
      </c>
      <c r="L413" s="2" cm="1">
        <f t="array" aca="1" ref="L413" ca="1">IF(B413=0,0,INDIRECT("MRN_"&amp;A413))</f>
        <v>0</v>
      </c>
      <c r="M413" s="2">
        <f t="shared" ca="1" si="98"/>
        <v>0</v>
      </c>
      <c r="N413" s="2" t="str">
        <f t="shared" ca="1" si="99"/>
        <v>No</v>
      </c>
      <c r="O413" s="2" t="str">
        <f t="shared" ca="1" si="100"/>
        <v>No</v>
      </c>
      <c r="P413" s="2" t="str" cm="1">
        <f t="array" aca="1" ref="P413" ca="1">IF(OR(INDIRECT("MRN_"&amp;A413)="N/A",B413=0),"No","Yes")</f>
        <v>No</v>
      </c>
    </row>
    <row r="414" spans="1:16" x14ac:dyDescent="0.2">
      <c r="A414" s="62">
        <v>13</v>
      </c>
      <c r="B414" s="2">
        <f ca="1"/>
        <v>0</v>
      </c>
      <c r="C414" s="2">
        <f ca="1"/>
        <v>0</v>
      </c>
      <c r="D414" s="2">
        <f ca="1"/>
        <v>0</v>
      </c>
      <c r="E414" s="2">
        <f ca="1"/>
        <v>0</v>
      </c>
      <c r="F414" s="2">
        <f ca="1"/>
        <v>0</v>
      </c>
      <c r="G414" s="2">
        <f ca="1"/>
        <v>0</v>
      </c>
      <c r="H414" s="2">
        <f ca="1"/>
        <v>0</v>
      </c>
      <c r="I414" s="2">
        <f ca="1"/>
        <v>0</v>
      </c>
      <c r="J414" s="2">
        <f ca="1"/>
        <v>0</v>
      </c>
      <c r="K414" s="2">
        <f ca="1"/>
        <v>0</v>
      </c>
      <c r="L414" s="2" cm="1">
        <f t="array" aca="1" ref="L414" ca="1">IF(B414=0,0,INDIRECT("MRN_"&amp;A414))</f>
        <v>0</v>
      </c>
      <c r="M414" s="2">
        <f t="shared" ca="1" si="98"/>
        <v>0</v>
      </c>
      <c r="N414" s="2" t="str">
        <f t="shared" ca="1" si="99"/>
        <v>No</v>
      </c>
      <c r="O414" s="2" t="str">
        <f t="shared" ca="1" si="100"/>
        <v>No</v>
      </c>
      <c r="P414" s="2" t="str" cm="1">
        <f t="array" aca="1" ref="P414" ca="1">IF(OR(INDIRECT("MRN_"&amp;A414)="N/A",B414=0),"No","Yes")</f>
        <v>No</v>
      </c>
    </row>
    <row r="415" spans="1:16" x14ac:dyDescent="0.2">
      <c r="A415" s="62">
        <v>13</v>
      </c>
      <c r="B415" s="2">
        <f ca="1"/>
        <v>0</v>
      </c>
      <c r="C415" s="2">
        <f ca="1"/>
        <v>0</v>
      </c>
      <c r="D415" s="2">
        <f ca="1"/>
        <v>0</v>
      </c>
      <c r="E415" s="2">
        <f ca="1"/>
        <v>0</v>
      </c>
      <c r="F415" s="2">
        <f ca="1"/>
        <v>0</v>
      </c>
      <c r="G415" s="2">
        <f ca="1"/>
        <v>0</v>
      </c>
      <c r="H415" s="2">
        <f ca="1"/>
        <v>0</v>
      </c>
      <c r="I415" s="2">
        <f ca="1"/>
        <v>0</v>
      </c>
      <c r="J415" s="2">
        <f ca="1"/>
        <v>0</v>
      </c>
      <c r="K415" s="2">
        <f ca="1"/>
        <v>0</v>
      </c>
      <c r="L415" s="2" cm="1">
        <f t="array" aca="1" ref="L415" ca="1">IF(B415=0,0,INDIRECT("MRN_"&amp;A415))</f>
        <v>0</v>
      </c>
      <c r="M415" s="2">
        <f t="shared" ca="1" si="98"/>
        <v>0</v>
      </c>
      <c r="N415" s="2" t="str">
        <f t="shared" ca="1" si="99"/>
        <v>No</v>
      </c>
      <c r="O415" s="2" t="str">
        <f t="shared" ca="1" si="100"/>
        <v>No</v>
      </c>
      <c r="P415" s="2" t="str" cm="1">
        <f t="array" aca="1" ref="P415" ca="1">IF(OR(INDIRECT("MRN_"&amp;A415)="N/A",B415=0),"No","Yes")</f>
        <v>No</v>
      </c>
    </row>
    <row r="416" spans="1:16" x14ac:dyDescent="0.2">
      <c r="A416" s="62">
        <v>13</v>
      </c>
      <c r="B416" s="2">
        <f ca="1"/>
        <v>0</v>
      </c>
      <c r="C416" s="2">
        <f ca="1"/>
        <v>0</v>
      </c>
      <c r="D416" s="2">
        <f ca="1"/>
        <v>0</v>
      </c>
      <c r="E416" s="2">
        <f ca="1"/>
        <v>0</v>
      </c>
      <c r="F416" s="2">
        <f ca="1"/>
        <v>0</v>
      </c>
      <c r="G416" s="2">
        <f ca="1"/>
        <v>0</v>
      </c>
      <c r="H416" s="2">
        <f ca="1"/>
        <v>0</v>
      </c>
      <c r="I416" s="2">
        <f ca="1"/>
        <v>0</v>
      </c>
      <c r="J416" s="2">
        <f ca="1"/>
        <v>0</v>
      </c>
      <c r="K416" s="2">
        <f ca="1"/>
        <v>0</v>
      </c>
      <c r="L416" s="2" cm="1">
        <f t="array" aca="1" ref="L416" ca="1">IF(B416=0,0,INDIRECT("MRN_"&amp;A416))</f>
        <v>0</v>
      </c>
      <c r="M416" s="2">
        <f t="shared" ca="1" si="98"/>
        <v>0</v>
      </c>
      <c r="N416" s="2" t="str">
        <f t="shared" ca="1" si="99"/>
        <v>No</v>
      </c>
      <c r="O416" s="2" t="str">
        <f t="shared" ca="1" si="100"/>
        <v>No</v>
      </c>
      <c r="P416" s="2" t="str" cm="1">
        <f t="array" aca="1" ref="P416" ca="1">IF(OR(INDIRECT("MRN_"&amp;A416)="N/A",B416=0),"No","Yes")</f>
        <v>No</v>
      </c>
    </row>
    <row r="417" spans="1:16" x14ac:dyDescent="0.2">
      <c r="A417" s="62">
        <v>13</v>
      </c>
      <c r="B417" s="2">
        <f ca="1"/>
        <v>0</v>
      </c>
      <c r="C417" s="2">
        <f ca="1"/>
        <v>0</v>
      </c>
      <c r="D417" s="2">
        <f ca="1"/>
        <v>0</v>
      </c>
      <c r="E417" s="2">
        <f ca="1"/>
        <v>0</v>
      </c>
      <c r="F417" s="2">
        <f ca="1"/>
        <v>0</v>
      </c>
      <c r="G417" s="2">
        <f ca="1"/>
        <v>0</v>
      </c>
      <c r="H417" s="2">
        <f ca="1"/>
        <v>0</v>
      </c>
      <c r="I417" s="2">
        <f ca="1"/>
        <v>0</v>
      </c>
      <c r="J417" s="2">
        <f ca="1"/>
        <v>0</v>
      </c>
      <c r="K417" s="2">
        <f ca="1"/>
        <v>0</v>
      </c>
      <c r="L417" s="2" cm="1">
        <f t="array" aca="1" ref="L417" ca="1">IF(B417=0,0,INDIRECT("MRN_"&amp;A417))</f>
        <v>0</v>
      </c>
      <c r="M417" s="2">
        <f t="shared" ca="1" si="98"/>
        <v>0</v>
      </c>
      <c r="N417" s="2" t="str">
        <f t="shared" ca="1" si="99"/>
        <v>No</v>
      </c>
      <c r="O417" s="2" t="str">
        <f t="shared" ca="1" si="100"/>
        <v>No</v>
      </c>
      <c r="P417" s="2" t="str" cm="1">
        <f t="array" aca="1" ref="P417" ca="1">IF(OR(INDIRECT("MRN_"&amp;A417)="N/A",B417=0),"No","Yes")</f>
        <v>No</v>
      </c>
    </row>
    <row r="418" spans="1:16" x14ac:dyDescent="0.2">
      <c r="A418" s="62">
        <v>13</v>
      </c>
      <c r="B418" s="2">
        <f ca="1"/>
        <v>0</v>
      </c>
      <c r="C418" s="2">
        <f ca="1"/>
        <v>0</v>
      </c>
      <c r="D418" s="2">
        <f ca="1"/>
        <v>0</v>
      </c>
      <c r="E418" s="2">
        <f ca="1"/>
        <v>0</v>
      </c>
      <c r="F418" s="2">
        <f ca="1"/>
        <v>0</v>
      </c>
      <c r="G418" s="2">
        <f ca="1"/>
        <v>0</v>
      </c>
      <c r="H418" s="2">
        <f ca="1"/>
        <v>0</v>
      </c>
      <c r="I418" s="2">
        <f ca="1"/>
        <v>0</v>
      </c>
      <c r="J418" s="2">
        <f ca="1"/>
        <v>0</v>
      </c>
      <c r="K418" s="2">
        <f ca="1"/>
        <v>0</v>
      </c>
      <c r="L418" s="2" cm="1">
        <f t="array" aca="1" ref="L418" ca="1">IF(B418=0,0,INDIRECT("MRN_"&amp;A418))</f>
        <v>0</v>
      </c>
      <c r="M418" s="2">
        <f t="shared" ca="1" si="98"/>
        <v>0</v>
      </c>
      <c r="N418" s="2" t="str">
        <f t="shared" ca="1" si="99"/>
        <v>No</v>
      </c>
      <c r="O418" s="2" t="str">
        <f t="shared" ca="1" si="100"/>
        <v>No</v>
      </c>
      <c r="P418" s="2" t="str" cm="1">
        <f t="array" aca="1" ref="P418" ca="1">IF(OR(INDIRECT("MRN_"&amp;A418)="N/A",B418=0),"No","Yes")</f>
        <v>No</v>
      </c>
    </row>
    <row r="419" spans="1:16" x14ac:dyDescent="0.2">
      <c r="A419" s="62">
        <v>13</v>
      </c>
      <c r="B419" s="2">
        <f ca="1"/>
        <v>0</v>
      </c>
      <c r="C419" s="2">
        <f ca="1"/>
        <v>0</v>
      </c>
      <c r="D419" s="2">
        <f ca="1"/>
        <v>0</v>
      </c>
      <c r="E419" s="2">
        <f ca="1"/>
        <v>0</v>
      </c>
      <c r="F419" s="2">
        <f ca="1"/>
        <v>0</v>
      </c>
      <c r="G419" s="2">
        <f ca="1"/>
        <v>0</v>
      </c>
      <c r="H419" s="2">
        <f ca="1"/>
        <v>0</v>
      </c>
      <c r="I419" s="2">
        <f ca="1"/>
        <v>0</v>
      </c>
      <c r="J419" s="2">
        <f ca="1"/>
        <v>0</v>
      </c>
      <c r="K419" s="2">
        <f ca="1"/>
        <v>0</v>
      </c>
      <c r="L419" s="2" cm="1">
        <f t="array" aca="1" ref="L419" ca="1">IF(B419=0,0,INDIRECT("MRN_"&amp;A419))</f>
        <v>0</v>
      </c>
      <c r="M419" s="2">
        <f t="shared" ca="1" si="98"/>
        <v>0</v>
      </c>
      <c r="N419" s="2" t="str">
        <f t="shared" ca="1" si="99"/>
        <v>No</v>
      </c>
      <c r="O419" s="2" t="str">
        <f t="shared" ca="1" si="100"/>
        <v>No</v>
      </c>
      <c r="P419" s="2" t="str" cm="1">
        <f t="array" aca="1" ref="P419" ca="1">IF(OR(INDIRECT("MRN_"&amp;A419)="N/A",B419=0),"No","Yes")</f>
        <v>No</v>
      </c>
    </row>
    <row r="420" spans="1:16" x14ac:dyDescent="0.2">
      <c r="A420" s="62">
        <v>13</v>
      </c>
      <c r="B420" s="2">
        <f ca="1"/>
        <v>0</v>
      </c>
      <c r="C420" s="2">
        <f ca="1"/>
        <v>0</v>
      </c>
      <c r="D420" s="2">
        <f ca="1"/>
        <v>0</v>
      </c>
      <c r="E420" s="2">
        <f ca="1"/>
        <v>0</v>
      </c>
      <c r="F420" s="2">
        <f ca="1"/>
        <v>0</v>
      </c>
      <c r="G420" s="2">
        <f ca="1"/>
        <v>0</v>
      </c>
      <c r="H420" s="2">
        <f ca="1"/>
        <v>0</v>
      </c>
      <c r="I420" s="2">
        <f ca="1"/>
        <v>0</v>
      </c>
      <c r="J420" s="2">
        <f ca="1"/>
        <v>0</v>
      </c>
      <c r="K420" s="2">
        <f ca="1"/>
        <v>0</v>
      </c>
      <c r="L420" s="2" cm="1">
        <f t="array" aca="1" ref="L420" ca="1">IF(B420=0,0,INDIRECT("MRN_"&amp;A420))</f>
        <v>0</v>
      </c>
      <c r="M420" s="2">
        <f t="shared" ca="1" si="98"/>
        <v>0</v>
      </c>
      <c r="N420" s="2" t="str">
        <f t="shared" ca="1" si="99"/>
        <v>No</v>
      </c>
      <c r="O420" s="2" t="str">
        <f t="shared" ca="1" si="100"/>
        <v>No</v>
      </c>
      <c r="P420" s="2" t="str" cm="1">
        <f t="array" aca="1" ref="P420" ca="1">IF(OR(INDIRECT("MRN_"&amp;A420)="N/A",B420=0),"No","Yes")</f>
        <v>No</v>
      </c>
    </row>
    <row r="421" spans="1:16" x14ac:dyDescent="0.2">
      <c r="A421" s="62">
        <v>13</v>
      </c>
      <c r="B421" s="2">
        <f ca="1"/>
        <v>0</v>
      </c>
      <c r="C421" s="2">
        <f ca="1"/>
        <v>0</v>
      </c>
      <c r="D421" s="2">
        <f ca="1"/>
        <v>0</v>
      </c>
      <c r="E421" s="2">
        <f ca="1"/>
        <v>0</v>
      </c>
      <c r="F421" s="2">
        <f ca="1"/>
        <v>0</v>
      </c>
      <c r="G421" s="2">
        <f ca="1"/>
        <v>0</v>
      </c>
      <c r="H421" s="2">
        <f ca="1"/>
        <v>0</v>
      </c>
      <c r="I421" s="2">
        <f ca="1"/>
        <v>0</v>
      </c>
      <c r="J421" s="2">
        <f ca="1"/>
        <v>0</v>
      </c>
      <c r="K421" s="2">
        <f ca="1"/>
        <v>0</v>
      </c>
      <c r="L421" s="2" cm="1">
        <f t="array" aca="1" ref="L421" ca="1">IF(B421=0,0,INDIRECT("MRN_"&amp;A421))</f>
        <v>0</v>
      </c>
      <c r="M421" s="2">
        <f t="shared" ref="M421:M484" ca="1" si="101">IF(B421=0,0,"Client_"&amp;A421)</f>
        <v>0</v>
      </c>
      <c r="N421" s="2" t="str">
        <f t="shared" ref="N421:N484" ca="1" si="102">IF(J421=0,"No","Yes")</f>
        <v>No</v>
      </c>
      <c r="O421" s="2" t="str">
        <f t="shared" ref="O421:O484" ca="1" si="103">IF(I421=0,"No","Yes")</f>
        <v>No</v>
      </c>
      <c r="P421" s="2" t="str" cm="1">
        <f t="array" aca="1" ref="P421" ca="1">IF(OR(INDIRECT("MRN_"&amp;A421)="N/A",B421=0),"No","Yes")</f>
        <v>No</v>
      </c>
    </row>
    <row r="422" spans="1:16" x14ac:dyDescent="0.2">
      <c r="A422" s="62">
        <v>13</v>
      </c>
      <c r="B422" s="2">
        <f ca="1"/>
        <v>0</v>
      </c>
      <c r="C422" s="2">
        <f ca="1"/>
        <v>0</v>
      </c>
      <c r="D422" s="2">
        <f ca="1"/>
        <v>0</v>
      </c>
      <c r="E422" s="2">
        <f ca="1"/>
        <v>0</v>
      </c>
      <c r="F422" s="2">
        <f ca="1"/>
        <v>0</v>
      </c>
      <c r="G422" s="2">
        <f ca="1"/>
        <v>0</v>
      </c>
      <c r="H422" s="2">
        <f ca="1"/>
        <v>0</v>
      </c>
      <c r="I422" s="2">
        <f ca="1"/>
        <v>0</v>
      </c>
      <c r="J422" s="2">
        <f ca="1"/>
        <v>0</v>
      </c>
      <c r="K422" s="2">
        <f ca="1"/>
        <v>0</v>
      </c>
      <c r="L422" s="2" cm="1">
        <f t="array" aca="1" ref="L422" ca="1">IF(B422=0,0,INDIRECT("MRN_"&amp;A422))</f>
        <v>0</v>
      </c>
      <c r="M422" s="2">
        <f t="shared" ca="1" si="101"/>
        <v>0</v>
      </c>
      <c r="N422" s="2" t="str">
        <f t="shared" ca="1" si="102"/>
        <v>No</v>
      </c>
      <c r="O422" s="2" t="str">
        <f t="shared" ca="1" si="103"/>
        <v>No</v>
      </c>
      <c r="P422" s="2" t="str" cm="1">
        <f t="array" aca="1" ref="P422" ca="1">IF(OR(INDIRECT("MRN_"&amp;A422)="N/A",B422=0),"No","Yes")</f>
        <v>No</v>
      </c>
    </row>
    <row r="423" spans="1:16" x14ac:dyDescent="0.2">
      <c r="A423" s="62">
        <v>13</v>
      </c>
      <c r="B423" s="2">
        <f ca="1"/>
        <v>0</v>
      </c>
      <c r="C423" s="2">
        <f ca="1"/>
        <v>0</v>
      </c>
      <c r="D423" s="2">
        <f ca="1"/>
        <v>0</v>
      </c>
      <c r="E423" s="2">
        <f ca="1"/>
        <v>0</v>
      </c>
      <c r="F423" s="2">
        <f ca="1"/>
        <v>0</v>
      </c>
      <c r="G423" s="2">
        <f ca="1"/>
        <v>0</v>
      </c>
      <c r="H423" s="2">
        <f ca="1"/>
        <v>0</v>
      </c>
      <c r="I423" s="2">
        <f ca="1"/>
        <v>0</v>
      </c>
      <c r="J423" s="2">
        <f ca="1"/>
        <v>0</v>
      </c>
      <c r="K423" s="2">
        <f ca="1"/>
        <v>0</v>
      </c>
      <c r="L423" s="2" cm="1">
        <f t="array" aca="1" ref="L423" ca="1">IF(B423=0,0,INDIRECT("MRN_"&amp;A423))</f>
        <v>0</v>
      </c>
      <c r="M423" s="2">
        <f t="shared" ca="1" si="101"/>
        <v>0</v>
      </c>
      <c r="N423" s="2" t="str">
        <f t="shared" ca="1" si="102"/>
        <v>No</v>
      </c>
      <c r="O423" s="2" t="str">
        <f t="shared" ca="1" si="103"/>
        <v>No</v>
      </c>
      <c r="P423" s="2" t="str" cm="1">
        <f t="array" aca="1" ref="P423" ca="1">IF(OR(INDIRECT("MRN_"&amp;A423)="N/A",B423=0),"No","Yes")</f>
        <v>No</v>
      </c>
    </row>
    <row r="424" spans="1:16" x14ac:dyDescent="0.2">
      <c r="A424" s="62">
        <v>13</v>
      </c>
      <c r="B424" s="2">
        <f ca="1"/>
        <v>0</v>
      </c>
      <c r="C424" s="2">
        <f ca="1"/>
        <v>0</v>
      </c>
      <c r="D424" s="2">
        <f ca="1"/>
        <v>0</v>
      </c>
      <c r="E424" s="2">
        <f ca="1"/>
        <v>0</v>
      </c>
      <c r="F424" s="2">
        <f ca="1"/>
        <v>0</v>
      </c>
      <c r="G424" s="2">
        <f ca="1"/>
        <v>0</v>
      </c>
      <c r="H424" s="2">
        <f ca="1"/>
        <v>0</v>
      </c>
      <c r="I424" s="2">
        <f ca="1"/>
        <v>0</v>
      </c>
      <c r="J424" s="2">
        <f ca="1"/>
        <v>0</v>
      </c>
      <c r="K424" s="2">
        <f ca="1"/>
        <v>0</v>
      </c>
      <c r="L424" s="2" cm="1">
        <f t="array" aca="1" ref="L424" ca="1">IF(B424=0,0,INDIRECT("MRN_"&amp;A424))</f>
        <v>0</v>
      </c>
      <c r="M424" s="2">
        <f t="shared" ca="1" si="101"/>
        <v>0</v>
      </c>
      <c r="N424" s="2" t="str">
        <f t="shared" ca="1" si="102"/>
        <v>No</v>
      </c>
      <c r="O424" s="2" t="str">
        <f t="shared" ca="1" si="103"/>
        <v>No</v>
      </c>
      <c r="P424" s="2" t="str" cm="1">
        <f t="array" aca="1" ref="P424" ca="1">IF(OR(INDIRECT("MRN_"&amp;A424)="N/A",B424=0),"No","Yes")</f>
        <v>No</v>
      </c>
    </row>
    <row r="425" spans="1:16" x14ac:dyDescent="0.2">
      <c r="A425" s="62">
        <v>13</v>
      </c>
      <c r="B425" s="2">
        <f ca="1"/>
        <v>0</v>
      </c>
      <c r="C425" s="2">
        <f ca="1"/>
        <v>0</v>
      </c>
      <c r="D425" s="2">
        <f ca="1"/>
        <v>0</v>
      </c>
      <c r="E425" s="2">
        <f ca="1"/>
        <v>0</v>
      </c>
      <c r="F425" s="2">
        <f ca="1"/>
        <v>0</v>
      </c>
      <c r="G425" s="2">
        <f ca="1"/>
        <v>0</v>
      </c>
      <c r="H425" s="2">
        <f ca="1"/>
        <v>0</v>
      </c>
      <c r="I425" s="2">
        <f ca="1"/>
        <v>0</v>
      </c>
      <c r="J425" s="2">
        <f ca="1"/>
        <v>0</v>
      </c>
      <c r="K425" s="2">
        <f ca="1"/>
        <v>0</v>
      </c>
      <c r="L425" s="2" cm="1">
        <f t="array" aca="1" ref="L425" ca="1">IF(B425=0,0,INDIRECT("MRN_"&amp;A425))</f>
        <v>0</v>
      </c>
      <c r="M425" s="2">
        <f t="shared" ca="1" si="101"/>
        <v>0</v>
      </c>
      <c r="N425" s="2" t="str">
        <f t="shared" ca="1" si="102"/>
        <v>No</v>
      </c>
      <c r="O425" s="2" t="str">
        <f t="shared" ca="1" si="103"/>
        <v>No</v>
      </c>
      <c r="P425" s="2" t="str" cm="1">
        <f t="array" aca="1" ref="P425" ca="1">IF(OR(INDIRECT("MRN_"&amp;A425)="N/A",B425=0),"No","Yes")</f>
        <v>No</v>
      </c>
    </row>
    <row r="426" spans="1:16" x14ac:dyDescent="0.2">
      <c r="A426" s="62">
        <v>14</v>
      </c>
      <c r="B426" s="2" cm="1">
        <f t="array" aca="1" ref="B426:K455" ca="1">INDIRECT("Services_"&amp;A426)</f>
        <v>0</v>
      </c>
      <c r="C426" s="2">
        <f ca="1"/>
        <v>0</v>
      </c>
      <c r="D426" s="2">
        <f ca="1"/>
        <v>0</v>
      </c>
      <c r="E426" s="2">
        <f ca="1"/>
        <v>0</v>
      </c>
      <c r="F426" s="2">
        <f ca="1"/>
        <v>0</v>
      </c>
      <c r="G426" s="2">
        <f ca="1"/>
        <v>0</v>
      </c>
      <c r="H426" s="2">
        <f ca="1"/>
        <v>0</v>
      </c>
      <c r="I426" s="2">
        <f ca="1"/>
        <v>0</v>
      </c>
      <c r="J426" s="2">
        <f ca="1"/>
        <v>0</v>
      </c>
      <c r="K426" s="2">
        <f ca="1"/>
        <v>0</v>
      </c>
      <c r="L426" s="2" cm="1">
        <f t="array" aca="1" ref="L426" ca="1">IF(B426=0,0,INDIRECT("MRN_"&amp;A426))</f>
        <v>0</v>
      </c>
      <c r="M426" s="2">
        <f t="shared" ca="1" si="101"/>
        <v>0</v>
      </c>
      <c r="N426" s="2" t="str">
        <f t="shared" ca="1" si="102"/>
        <v>No</v>
      </c>
      <c r="O426" s="2" t="str">
        <f t="shared" ca="1" si="103"/>
        <v>No</v>
      </c>
      <c r="P426" s="2" t="str" cm="1">
        <f t="array" aca="1" ref="P426" ca="1">IF(OR(INDIRECT("MRN_"&amp;A426)="N/A",B426=0),"No","Yes")</f>
        <v>No</v>
      </c>
    </row>
    <row r="427" spans="1:16" x14ac:dyDescent="0.2">
      <c r="A427" s="62">
        <v>14</v>
      </c>
      <c r="B427" s="2">
        <f ca="1"/>
        <v>0</v>
      </c>
      <c r="C427" s="2">
        <f ca="1"/>
        <v>0</v>
      </c>
      <c r="D427" s="2">
        <f ca="1"/>
        <v>0</v>
      </c>
      <c r="E427" s="2">
        <f ca="1"/>
        <v>0</v>
      </c>
      <c r="F427" s="2">
        <f ca="1"/>
        <v>0</v>
      </c>
      <c r="G427" s="2">
        <f ca="1"/>
        <v>0</v>
      </c>
      <c r="H427" s="2">
        <f ca="1"/>
        <v>0</v>
      </c>
      <c r="I427" s="2">
        <f ca="1"/>
        <v>0</v>
      </c>
      <c r="J427" s="2">
        <f ca="1"/>
        <v>0</v>
      </c>
      <c r="K427" s="2">
        <f ca="1"/>
        <v>0</v>
      </c>
      <c r="L427" s="2" cm="1">
        <f t="array" aca="1" ref="L427" ca="1">IF(B427=0,0,INDIRECT("MRN_"&amp;A427))</f>
        <v>0</v>
      </c>
      <c r="M427" s="2">
        <f t="shared" ca="1" si="101"/>
        <v>0</v>
      </c>
      <c r="N427" s="2" t="str">
        <f t="shared" ca="1" si="102"/>
        <v>No</v>
      </c>
      <c r="O427" s="2" t="str">
        <f t="shared" ca="1" si="103"/>
        <v>No</v>
      </c>
      <c r="P427" s="2" t="str" cm="1">
        <f t="array" aca="1" ref="P427" ca="1">IF(OR(INDIRECT("MRN_"&amp;A427)="N/A",B427=0),"No","Yes")</f>
        <v>No</v>
      </c>
    </row>
    <row r="428" spans="1:16" x14ac:dyDescent="0.2">
      <c r="A428" s="62">
        <v>14</v>
      </c>
      <c r="B428" s="2">
        <f ca="1"/>
        <v>0</v>
      </c>
      <c r="C428" s="2">
        <f ca="1"/>
        <v>0</v>
      </c>
      <c r="D428" s="2">
        <f ca="1"/>
        <v>0</v>
      </c>
      <c r="E428" s="2">
        <f ca="1"/>
        <v>0</v>
      </c>
      <c r="F428" s="2">
        <f ca="1"/>
        <v>0</v>
      </c>
      <c r="G428" s="2">
        <f ca="1"/>
        <v>0</v>
      </c>
      <c r="H428" s="2">
        <f ca="1"/>
        <v>0</v>
      </c>
      <c r="I428" s="2">
        <f ca="1"/>
        <v>0</v>
      </c>
      <c r="J428" s="2">
        <f ca="1"/>
        <v>0</v>
      </c>
      <c r="K428" s="2">
        <f ca="1"/>
        <v>0</v>
      </c>
      <c r="L428" s="2" cm="1">
        <f t="array" aca="1" ref="L428" ca="1">IF(B428=0,0,INDIRECT("MRN_"&amp;A428))</f>
        <v>0</v>
      </c>
      <c r="M428" s="2">
        <f t="shared" ca="1" si="101"/>
        <v>0</v>
      </c>
      <c r="N428" s="2" t="str">
        <f t="shared" ca="1" si="102"/>
        <v>No</v>
      </c>
      <c r="O428" s="2" t="str">
        <f t="shared" ca="1" si="103"/>
        <v>No</v>
      </c>
      <c r="P428" s="2" t="str" cm="1">
        <f t="array" aca="1" ref="P428" ca="1">IF(OR(INDIRECT("MRN_"&amp;A428)="N/A",B428=0),"No","Yes")</f>
        <v>No</v>
      </c>
    </row>
    <row r="429" spans="1:16" x14ac:dyDescent="0.2">
      <c r="A429" s="62">
        <v>14</v>
      </c>
      <c r="B429" s="2">
        <f ca="1"/>
        <v>0</v>
      </c>
      <c r="C429" s="2">
        <f ca="1"/>
        <v>0</v>
      </c>
      <c r="D429" s="2">
        <f ca="1"/>
        <v>0</v>
      </c>
      <c r="E429" s="2">
        <f ca="1"/>
        <v>0</v>
      </c>
      <c r="F429" s="2">
        <f ca="1"/>
        <v>0</v>
      </c>
      <c r="G429" s="2">
        <f ca="1"/>
        <v>0</v>
      </c>
      <c r="H429" s="2">
        <f ca="1"/>
        <v>0</v>
      </c>
      <c r="I429" s="2">
        <f ca="1"/>
        <v>0</v>
      </c>
      <c r="J429" s="2">
        <f ca="1"/>
        <v>0</v>
      </c>
      <c r="K429" s="2">
        <f ca="1"/>
        <v>0</v>
      </c>
      <c r="L429" s="2" cm="1">
        <f t="array" aca="1" ref="L429" ca="1">IF(B429=0,0,INDIRECT("MRN_"&amp;A429))</f>
        <v>0</v>
      </c>
      <c r="M429" s="2">
        <f t="shared" ca="1" si="101"/>
        <v>0</v>
      </c>
      <c r="N429" s="2" t="str">
        <f t="shared" ca="1" si="102"/>
        <v>No</v>
      </c>
      <c r="O429" s="2" t="str">
        <f t="shared" ca="1" si="103"/>
        <v>No</v>
      </c>
      <c r="P429" s="2" t="str" cm="1">
        <f t="array" aca="1" ref="P429" ca="1">IF(OR(INDIRECT("MRN_"&amp;A429)="N/A",B429=0),"No","Yes")</f>
        <v>No</v>
      </c>
    </row>
    <row r="430" spans="1:16" x14ac:dyDescent="0.2">
      <c r="A430" s="62">
        <v>14</v>
      </c>
      <c r="B430" s="2">
        <f ca="1"/>
        <v>0</v>
      </c>
      <c r="C430" s="2">
        <f ca="1"/>
        <v>0</v>
      </c>
      <c r="D430" s="2">
        <f ca="1"/>
        <v>0</v>
      </c>
      <c r="E430" s="2">
        <f ca="1"/>
        <v>0</v>
      </c>
      <c r="F430" s="2">
        <f ca="1"/>
        <v>0</v>
      </c>
      <c r="G430" s="2">
        <f ca="1"/>
        <v>0</v>
      </c>
      <c r="H430" s="2">
        <f ca="1"/>
        <v>0</v>
      </c>
      <c r="I430" s="2">
        <f ca="1"/>
        <v>0</v>
      </c>
      <c r="J430" s="2">
        <f ca="1"/>
        <v>0</v>
      </c>
      <c r="K430" s="2">
        <f ca="1"/>
        <v>0</v>
      </c>
      <c r="L430" s="2" cm="1">
        <f t="array" aca="1" ref="L430" ca="1">IF(B430=0,0,INDIRECT("MRN_"&amp;A430))</f>
        <v>0</v>
      </c>
      <c r="M430" s="2">
        <f t="shared" ca="1" si="101"/>
        <v>0</v>
      </c>
      <c r="N430" s="2" t="str">
        <f t="shared" ca="1" si="102"/>
        <v>No</v>
      </c>
      <c r="O430" s="2" t="str">
        <f t="shared" ca="1" si="103"/>
        <v>No</v>
      </c>
      <c r="P430" s="2" t="str" cm="1">
        <f t="array" aca="1" ref="P430" ca="1">IF(OR(INDIRECT("MRN_"&amp;A430)="N/A",B430=0),"No","Yes")</f>
        <v>No</v>
      </c>
    </row>
    <row r="431" spans="1:16" x14ac:dyDescent="0.2">
      <c r="A431" s="62">
        <v>14</v>
      </c>
      <c r="B431" s="2">
        <f ca="1"/>
        <v>0</v>
      </c>
      <c r="C431" s="2">
        <f ca="1"/>
        <v>0</v>
      </c>
      <c r="D431" s="2">
        <f ca="1"/>
        <v>0</v>
      </c>
      <c r="E431" s="2">
        <f ca="1"/>
        <v>0</v>
      </c>
      <c r="F431" s="2">
        <f ca="1"/>
        <v>0</v>
      </c>
      <c r="G431" s="2">
        <f ca="1"/>
        <v>0</v>
      </c>
      <c r="H431" s="2">
        <f ca="1"/>
        <v>0</v>
      </c>
      <c r="I431" s="2">
        <f ca="1"/>
        <v>0</v>
      </c>
      <c r="J431" s="2">
        <f ca="1"/>
        <v>0</v>
      </c>
      <c r="K431" s="2">
        <f ca="1"/>
        <v>0</v>
      </c>
      <c r="L431" s="2" cm="1">
        <f t="array" aca="1" ref="L431" ca="1">IF(B431=0,0,INDIRECT("MRN_"&amp;A431))</f>
        <v>0</v>
      </c>
      <c r="M431" s="2">
        <f t="shared" ca="1" si="101"/>
        <v>0</v>
      </c>
      <c r="N431" s="2" t="str">
        <f t="shared" ca="1" si="102"/>
        <v>No</v>
      </c>
      <c r="O431" s="2" t="str">
        <f t="shared" ca="1" si="103"/>
        <v>No</v>
      </c>
      <c r="P431" s="2" t="str" cm="1">
        <f t="array" aca="1" ref="P431" ca="1">IF(OR(INDIRECT("MRN_"&amp;A431)="N/A",B431=0),"No","Yes")</f>
        <v>No</v>
      </c>
    </row>
    <row r="432" spans="1:16" x14ac:dyDescent="0.2">
      <c r="A432" s="62">
        <v>14</v>
      </c>
      <c r="B432" s="2">
        <f ca="1"/>
        <v>0</v>
      </c>
      <c r="C432" s="2">
        <f ca="1"/>
        <v>0</v>
      </c>
      <c r="D432" s="2">
        <f ca="1"/>
        <v>0</v>
      </c>
      <c r="E432" s="2">
        <f ca="1"/>
        <v>0</v>
      </c>
      <c r="F432" s="2">
        <f ca="1"/>
        <v>0</v>
      </c>
      <c r="G432" s="2">
        <f ca="1"/>
        <v>0</v>
      </c>
      <c r="H432" s="2">
        <f ca="1"/>
        <v>0</v>
      </c>
      <c r="I432" s="2">
        <f ca="1"/>
        <v>0</v>
      </c>
      <c r="J432" s="2">
        <f ca="1"/>
        <v>0</v>
      </c>
      <c r="K432" s="2">
        <f ca="1"/>
        <v>0</v>
      </c>
      <c r="L432" s="2" cm="1">
        <f t="array" aca="1" ref="L432" ca="1">IF(B432=0,0,INDIRECT("MRN_"&amp;A432))</f>
        <v>0</v>
      </c>
      <c r="M432" s="2">
        <f t="shared" ca="1" si="101"/>
        <v>0</v>
      </c>
      <c r="N432" s="2" t="str">
        <f t="shared" ca="1" si="102"/>
        <v>No</v>
      </c>
      <c r="O432" s="2" t="str">
        <f t="shared" ca="1" si="103"/>
        <v>No</v>
      </c>
      <c r="P432" s="2" t="str" cm="1">
        <f t="array" aca="1" ref="P432" ca="1">IF(OR(INDIRECT("MRN_"&amp;A432)="N/A",B432=0),"No","Yes")</f>
        <v>No</v>
      </c>
    </row>
    <row r="433" spans="1:16" x14ac:dyDescent="0.2">
      <c r="A433" s="62">
        <v>14</v>
      </c>
      <c r="B433" s="2">
        <f ca="1"/>
        <v>0</v>
      </c>
      <c r="C433" s="2">
        <f ca="1"/>
        <v>0</v>
      </c>
      <c r="D433" s="2">
        <f ca="1"/>
        <v>0</v>
      </c>
      <c r="E433" s="2">
        <f ca="1"/>
        <v>0</v>
      </c>
      <c r="F433" s="2">
        <f ca="1"/>
        <v>0</v>
      </c>
      <c r="G433" s="2">
        <f ca="1"/>
        <v>0</v>
      </c>
      <c r="H433" s="2">
        <f ca="1"/>
        <v>0</v>
      </c>
      <c r="I433" s="2">
        <f ca="1"/>
        <v>0</v>
      </c>
      <c r="J433" s="2">
        <f ca="1"/>
        <v>0</v>
      </c>
      <c r="K433" s="2">
        <f ca="1"/>
        <v>0</v>
      </c>
      <c r="L433" s="2" cm="1">
        <f t="array" aca="1" ref="L433" ca="1">IF(B433=0,0,INDIRECT("MRN_"&amp;A433))</f>
        <v>0</v>
      </c>
      <c r="M433" s="2">
        <f t="shared" ca="1" si="101"/>
        <v>0</v>
      </c>
      <c r="N433" s="2" t="str">
        <f t="shared" ca="1" si="102"/>
        <v>No</v>
      </c>
      <c r="O433" s="2" t="str">
        <f t="shared" ca="1" si="103"/>
        <v>No</v>
      </c>
      <c r="P433" s="2" t="str" cm="1">
        <f t="array" aca="1" ref="P433" ca="1">IF(OR(INDIRECT("MRN_"&amp;A433)="N/A",B433=0),"No","Yes")</f>
        <v>No</v>
      </c>
    </row>
    <row r="434" spans="1:16" x14ac:dyDescent="0.2">
      <c r="A434" s="62">
        <v>14</v>
      </c>
      <c r="B434" s="2">
        <f ca="1"/>
        <v>0</v>
      </c>
      <c r="C434" s="2">
        <f ca="1"/>
        <v>0</v>
      </c>
      <c r="D434" s="2">
        <f ca="1"/>
        <v>0</v>
      </c>
      <c r="E434" s="2">
        <f ca="1"/>
        <v>0</v>
      </c>
      <c r="F434" s="2">
        <f ca="1"/>
        <v>0</v>
      </c>
      <c r="G434" s="2">
        <f ca="1"/>
        <v>0</v>
      </c>
      <c r="H434" s="2">
        <f ca="1"/>
        <v>0</v>
      </c>
      <c r="I434" s="2">
        <f ca="1"/>
        <v>0</v>
      </c>
      <c r="J434" s="2">
        <f ca="1"/>
        <v>0</v>
      </c>
      <c r="K434" s="2">
        <f ca="1"/>
        <v>0</v>
      </c>
      <c r="L434" s="2" cm="1">
        <f t="array" aca="1" ref="L434" ca="1">IF(B434=0,0,INDIRECT("MRN_"&amp;A434))</f>
        <v>0</v>
      </c>
      <c r="M434" s="2">
        <f t="shared" ca="1" si="101"/>
        <v>0</v>
      </c>
      <c r="N434" s="2" t="str">
        <f t="shared" ca="1" si="102"/>
        <v>No</v>
      </c>
      <c r="O434" s="2" t="str">
        <f t="shared" ca="1" si="103"/>
        <v>No</v>
      </c>
      <c r="P434" s="2" t="str" cm="1">
        <f t="array" aca="1" ref="P434" ca="1">IF(OR(INDIRECT("MRN_"&amp;A434)="N/A",B434=0),"No","Yes")</f>
        <v>No</v>
      </c>
    </row>
    <row r="435" spans="1:16" x14ac:dyDescent="0.2">
      <c r="A435" s="62">
        <v>14</v>
      </c>
      <c r="B435" s="2">
        <f ca="1"/>
        <v>0</v>
      </c>
      <c r="C435" s="2">
        <f ca="1"/>
        <v>0</v>
      </c>
      <c r="D435" s="2">
        <f ca="1"/>
        <v>0</v>
      </c>
      <c r="E435" s="2">
        <f ca="1"/>
        <v>0</v>
      </c>
      <c r="F435" s="2">
        <f ca="1"/>
        <v>0</v>
      </c>
      <c r="G435" s="2">
        <f ca="1"/>
        <v>0</v>
      </c>
      <c r="H435" s="2">
        <f ca="1"/>
        <v>0</v>
      </c>
      <c r="I435" s="2">
        <f ca="1"/>
        <v>0</v>
      </c>
      <c r="J435" s="2">
        <f ca="1"/>
        <v>0</v>
      </c>
      <c r="K435" s="2">
        <f ca="1"/>
        <v>0</v>
      </c>
      <c r="L435" s="2" cm="1">
        <f t="array" aca="1" ref="L435" ca="1">IF(B435=0,0,INDIRECT("MRN_"&amp;A435))</f>
        <v>0</v>
      </c>
      <c r="M435" s="2">
        <f t="shared" ca="1" si="101"/>
        <v>0</v>
      </c>
      <c r="N435" s="2" t="str">
        <f t="shared" ca="1" si="102"/>
        <v>No</v>
      </c>
      <c r="O435" s="2" t="str">
        <f t="shared" ca="1" si="103"/>
        <v>No</v>
      </c>
      <c r="P435" s="2" t="str" cm="1">
        <f t="array" aca="1" ref="P435" ca="1">IF(OR(INDIRECT("MRN_"&amp;A435)="N/A",B435=0),"No","Yes")</f>
        <v>No</v>
      </c>
    </row>
    <row r="436" spans="1:16" x14ac:dyDescent="0.2">
      <c r="A436" s="62">
        <v>14</v>
      </c>
      <c r="B436" s="2">
        <f ca="1"/>
        <v>0</v>
      </c>
      <c r="C436" s="2">
        <f ca="1"/>
        <v>0</v>
      </c>
      <c r="D436" s="2">
        <f ca="1"/>
        <v>0</v>
      </c>
      <c r="E436" s="2">
        <f ca="1"/>
        <v>0</v>
      </c>
      <c r="F436" s="2">
        <f ca="1"/>
        <v>0</v>
      </c>
      <c r="G436" s="2">
        <f ca="1"/>
        <v>0</v>
      </c>
      <c r="H436" s="2">
        <f ca="1"/>
        <v>0</v>
      </c>
      <c r="I436" s="2">
        <f ca="1"/>
        <v>0</v>
      </c>
      <c r="J436" s="2">
        <f ca="1"/>
        <v>0</v>
      </c>
      <c r="K436" s="2">
        <f ca="1"/>
        <v>0</v>
      </c>
      <c r="L436" s="2" cm="1">
        <f t="array" aca="1" ref="L436" ca="1">IF(B436=0,0,INDIRECT("MRN_"&amp;A436))</f>
        <v>0</v>
      </c>
      <c r="M436" s="2">
        <f t="shared" ca="1" si="101"/>
        <v>0</v>
      </c>
      <c r="N436" s="2" t="str">
        <f t="shared" ca="1" si="102"/>
        <v>No</v>
      </c>
      <c r="O436" s="2" t="str">
        <f t="shared" ca="1" si="103"/>
        <v>No</v>
      </c>
      <c r="P436" s="2" t="str" cm="1">
        <f t="array" aca="1" ref="P436" ca="1">IF(OR(INDIRECT("MRN_"&amp;A436)="N/A",B436=0),"No","Yes")</f>
        <v>No</v>
      </c>
    </row>
    <row r="437" spans="1:16" x14ac:dyDescent="0.2">
      <c r="A437" s="62">
        <v>14</v>
      </c>
      <c r="B437" s="2">
        <f ca="1"/>
        <v>0</v>
      </c>
      <c r="C437" s="2">
        <f ca="1"/>
        <v>0</v>
      </c>
      <c r="D437" s="2">
        <f ca="1"/>
        <v>0</v>
      </c>
      <c r="E437" s="2">
        <f ca="1"/>
        <v>0</v>
      </c>
      <c r="F437" s="2">
        <f ca="1"/>
        <v>0</v>
      </c>
      <c r="G437" s="2">
        <f ca="1"/>
        <v>0</v>
      </c>
      <c r="H437" s="2">
        <f ca="1"/>
        <v>0</v>
      </c>
      <c r="I437" s="2">
        <f ca="1"/>
        <v>0</v>
      </c>
      <c r="J437" s="2">
        <f ca="1"/>
        <v>0</v>
      </c>
      <c r="K437" s="2">
        <f ca="1"/>
        <v>0</v>
      </c>
      <c r="L437" s="2" cm="1">
        <f t="array" aca="1" ref="L437" ca="1">IF(B437=0,0,INDIRECT("MRN_"&amp;A437))</f>
        <v>0</v>
      </c>
      <c r="M437" s="2">
        <f t="shared" ca="1" si="101"/>
        <v>0</v>
      </c>
      <c r="N437" s="2" t="str">
        <f t="shared" ca="1" si="102"/>
        <v>No</v>
      </c>
      <c r="O437" s="2" t="str">
        <f t="shared" ca="1" si="103"/>
        <v>No</v>
      </c>
      <c r="P437" s="2" t="str" cm="1">
        <f t="array" aca="1" ref="P437" ca="1">IF(OR(INDIRECT("MRN_"&amp;A437)="N/A",B437=0),"No","Yes")</f>
        <v>No</v>
      </c>
    </row>
    <row r="438" spans="1:16" x14ac:dyDescent="0.2">
      <c r="A438" s="62">
        <v>14</v>
      </c>
      <c r="B438" s="2">
        <f ca="1"/>
        <v>0</v>
      </c>
      <c r="C438" s="2">
        <f ca="1"/>
        <v>0</v>
      </c>
      <c r="D438" s="2">
        <f ca="1"/>
        <v>0</v>
      </c>
      <c r="E438" s="2">
        <f ca="1"/>
        <v>0</v>
      </c>
      <c r="F438" s="2">
        <f ca="1"/>
        <v>0</v>
      </c>
      <c r="G438" s="2">
        <f ca="1"/>
        <v>0</v>
      </c>
      <c r="H438" s="2">
        <f ca="1"/>
        <v>0</v>
      </c>
      <c r="I438" s="2">
        <f ca="1"/>
        <v>0</v>
      </c>
      <c r="J438" s="2">
        <f ca="1"/>
        <v>0</v>
      </c>
      <c r="K438" s="2">
        <f ca="1"/>
        <v>0</v>
      </c>
      <c r="L438" s="2" cm="1">
        <f t="array" aca="1" ref="L438" ca="1">IF(B438=0,0,INDIRECT("MRN_"&amp;A438))</f>
        <v>0</v>
      </c>
      <c r="M438" s="2">
        <f t="shared" ca="1" si="101"/>
        <v>0</v>
      </c>
      <c r="N438" s="2" t="str">
        <f t="shared" ca="1" si="102"/>
        <v>No</v>
      </c>
      <c r="O438" s="2" t="str">
        <f t="shared" ca="1" si="103"/>
        <v>No</v>
      </c>
      <c r="P438" s="2" t="str" cm="1">
        <f t="array" aca="1" ref="P438" ca="1">IF(OR(INDIRECT("MRN_"&amp;A438)="N/A",B438=0),"No","Yes")</f>
        <v>No</v>
      </c>
    </row>
    <row r="439" spans="1:16" x14ac:dyDescent="0.2">
      <c r="A439" s="62">
        <v>14</v>
      </c>
      <c r="B439" s="2">
        <f ca="1"/>
        <v>0</v>
      </c>
      <c r="C439" s="2">
        <f ca="1"/>
        <v>0</v>
      </c>
      <c r="D439" s="2">
        <f ca="1"/>
        <v>0</v>
      </c>
      <c r="E439" s="2">
        <f ca="1"/>
        <v>0</v>
      </c>
      <c r="F439" s="2">
        <f ca="1"/>
        <v>0</v>
      </c>
      <c r="G439" s="2">
        <f ca="1"/>
        <v>0</v>
      </c>
      <c r="H439" s="2">
        <f ca="1"/>
        <v>0</v>
      </c>
      <c r="I439" s="2">
        <f ca="1"/>
        <v>0</v>
      </c>
      <c r="J439" s="2">
        <f ca="1"/>
        <v>0</v>
      </c>
      <c r="K439" s="2">
        <f ca="1"/>
        <v>0</v>
      </c>
      <c r="L439" s="2" cm="1">
        <f t="array" aca="1" ref="L439" ca="1">IF(B439=0,0,INDIRECT("MRN_"&amp;A439))</f>
        <v>0</v>
      </c>
      <c r="M439" s="2">
        <f t="shared" ca="1" si="101"/>
        <v>0</v>
      </c>
      <c r="N439" s="2" t="str">
        <f t="shared" ca="1" si="102"/>
        <v>No</v>
      </c>
      <c r="O439" s="2" t="str">
        <f t="shared" ca="1" si="103"/>
        <v>No</v>
      </c>
      <c r="P439" s="2" t="str" cm="1">
        <f t="array" aca="1" ref="P439" ca="1">IF(OR(INDIRECT("MRN_"&amp;A439)="N/A",B439=0),"No","Yes")</f>
        <v>No</v>
      </c>
    </row>
    <row r="440" spans="1:16" x14ac:dyDescent="0.2">
      <c r="A440" s="62">
        <v>14</v>
      </c>
      <c r="B440" s="2">
        <f ca="1"/>
        <v>0</v>
      </c>
      <c r="C440" s="2">
        <f ca="1"/>
        <v>0</v>
      </c>
      <c r="D440" s="2">
        <f ca="1"/>
        <v>0</v>
      </c>
      <c r="E440" s="2">
        <f ca="1"/>
        <v>0</v>
      </c>
      <c r="F440" s="2">
        <f ca="1"/>
        <v>0</v>
      </c>
      <c r="G440" s="2">
        <f ca="1"/>
        <v>0</v>
      </c>
      <c r="H440" s="2">
        <f ca="1"/>
        <v>0</v>
      </c>
      <c r="I440" s="2">
        <f ca="1"/>
        <v>0</v>
      </c>
      <c r="J440" s="2">
        <f ca="1"/>
        <v>0</v>
      </c>
      <c r="K440" s="2">
        <f ca="1"/>
        <v>0</v>
      </c>
      <c r="L440" s="2" cm="1">
        <f t="array" aca="1" ref="L440" ca="1">IF(B440=0,0,INDIRECT("MRN_"&amp;A440))</f>
        <v>0</v>
      </c>
      <c r="M440" s="2">
        <f t="shared" ca="1" si="101"/>
        <v>0</v>
      </c>
      <c r="N440" s="2" t="str">
        <f t="shared" ca="1" si="102"/>
        <v>No</v>
      </c>
      <c r="O440" s="2" t="str">
        <f t="shared" ca="1" si="103"/>
        <v>No</v>
      </c>
      <c r="P440" s="2" t="str" cm="1">
        <f t="array" aca="1" ref="P440" ca="1">IF(OR(INDIRECT("MRN_"&amp;A440)="N/A",B440=0),"No","Yes")</f>
        <v>No</v>
      </c>
    </row>
    <row r="441" spans="1:16" x14ac:dyDescent="0.2">
      <c r="A441" s="62">
        <v>14</v>
      </c>
      <c r="B441" s="2">
        <f ca="1"/>
        <v>0</v>
      </c>
      <c r="C441" s="2">
        <f ca="1"/>
        <v>0</v>
      </c>
      <c r="D441" s="2">
        <f ca="1"/>
        <v>0</v>
      </c>
      <c r="E441" s="2">
        <f ca="1"/>
        <v>0</v>
      </c>
      <c r="F441" s="2">
        <f ca="1"/>
        <v>0</v>
      </c>
      <c r="G441" s="2">
        <f ca="1"/>
        <v>0</v>
      </c>
      <c r="H441" s="2">
        <f ca="1"/>
        <v>0</v>
      </c>
      <c r="I441" s="2">
        <f ca="1"/>
        <v>0</v>
      </c>
      <c r="J441" s="2">
        <f ca="1"/>
        <v>0</v>
      </c>
      <c r="K441" s="2">
        <f ca="1"/>
        <v>0</v>
      </c>
      <c r="L441" s="2" cm="1">
        <f t="array" aca="1" ref="L441" ca="1">IF(B441=0,0,INDIRECT("MRN_"&amp;A441))</f>
        <v>0</v>
      </c>
      <c r="M441" s="2">
        <f t="shared" ca="1" si="101"/>
        <v>0</v>
      </c>
      <c r="N441" s="2" t="str">
        <f t="shared" ca="1" si="102"/>
        <v>No</v>
      </c>
      <c r="O441" s="2" t="str">
        <f t="shared" ca="1" si="103"/>
        <v>No</v>
      </c>
      <c r="P441" s="2" t="str" cm="1">
        <f t="array" aca="1" ref="P441" ca="1">IF(OR(INDIRECT("MRN_"&amp;A441)="N/A",B441=0),"No","Yes")</f>
        <v>No</v>
      </c>
    </row>
    <row r="442" spans="1:16" x14ac:dyDescent="0.2">
      <c r="A442" s="62">
        <v>14</v>
      </c>
      <c r="B442" s="2">
        <f ca="1"/>
        <v>0</v>
      </c>
      <c r="C442" s="2">
        <f ca="1"/>
        <v>0</v>
      </c>
      <c r="D442" s="2">
        <f ca="1"/>
        <v>0</v>
      </c>
      <c r="E442" s="2">
        <f ca="1"/>
        <v>0</v>
      </c>
      <c r="F442" s="2">
        <f ca="1"/>
        <v>0</v>
      </c>
      <c r="G442" s="2">
        <f ca="1"/>
        <v>0</v>
      </c>
      <c r="H442" s="2">
        <f ca="1"/>
        <v>0</v>
      </c>
      <c r="I442" s="2">
        <f ca="1"/>
        <v>0</v>
      </c>
      <c r="J442" s="2">
        <f ca="1"/>
        <v>0</v>
      </c>
      <c r="K442" s="2">
        <f ca="1"/>
        <v>0</v>
      </c>
      <c r="L442" s="2" cm="1">
        <f t="array" aca="1" ref="L442" ca="1">IF(B442=0,0,INDIRECT("MRN_"&amp;A442))</f>
        <v>0</v>
      </c>
      <c r="M442" s="2">
        <f t="shared" ca="1" si="101"/>
        <v>0</v>
      </c>
      <c r="N442" s="2" t="str">
        <f t="shared" ca="1" si="102"/>
        <v>No</v>
      </c>
      <c r="O442" s="2" t="str">
        <f t="shared" ca="1" si="103"/>
        <v>No</v>
      </c>
      <c r="P442" s="2" t="str" cm="1">
        <f t="array" aca="1" ref="P442" ca="1">IF(OR(INDIRECT("MRN_"&amp;A442)="N/A",B442=0),"No","Yes")</f>
        <v>No</v>
      </c>
    </row>
    <row r="443" spans="1:16" x14ac:dyDescent="0.2">
      <c r="A443" s="62">
        <v>14</v>
      </c>
      <c r="B443" s="2">
        <f ca="1"/>
        <v>0</v>
      </c>
      <c r="C443" s="2">
        <f ca="1"/>
        <v>0</v>
      </c>
      <c r="D443" s="2">
        <f ca="1"/>
        <v>0</v>
      </c>
      <c r="E443" s="2">
        <f ca="1"/>
        <v>0</v>
      </c>
      <c r="F443" s="2">
        <f ca="1"/>
        <v>0</v>
      </c>
      <c r="G443" s="2">
        <f ca="1"/>
        <v>0</v>
      </c>
      <c r="H443" s="2">
        <f ca="1"/>
        <v>0</v>
      </c>
      <c r="I443" s="2">
        <f ca="1"/>
        <v>0</v>
      </c>
      <c r="J443" s="2">
        <f ca="1"/>
        <v>0</v>
      </c>
      <c r="K443" s="2">
        <f ca="1"/>
        <v>0</v>
      </c>
      <c r="L443" s="2" cm="1">
        <f t="array" aca="1" ref="L443" ca="1">IF(B443=0,0,INDIRECT("MRN_"&amp;A443))</f>
        <v>0</v>
      </c>
      <c r="M443" s="2">
        <f t="shared" ca="1" si="101"/>
        <v>0</v>
      </c>
      <c r="N443" s="2" t="str">
        <f t="shared" ca="1" si="102"/>
        <v>No</v>
      </c>
      <c r="O443" s="2" t="str">
        <f t="shared" ca="1" si="103"/>
        <v>No</v>
      </c>
      <c r="P443" s="2" t="str" cm="1">
        <f t="array" aca="1" ref="P443" ca="1">IF(OR(INDIRECT("MRN_"&amp;A443)="N/A",B443=0),"No","Yes")</f>
        <v>No</v>
      </c>
    </row>
    <row r="444" spans="1:16" x14ac:dyDescent="0.2">
      <c r="A444" s="62">
        <v>14</v>
      </c>
      <c r="B444" s="2">
        <f ca="1"/>
        <v>0</v>
      </c>
      <c r="C444" s="2">
        <f ca="1"/>
        <v>0</v>
      </c>
      <c r="D444" s="2">
        <f ca="1"/>
        <v>0</v>
      </c>
      <c r="E444" s="2">
        <f ca="1"/>
        <v>0</v>
      </c>
      <c r="F444" s="2">
        <f ca="1"/>
        <v>0</v>
      </c>
      <c r="G444" s="2">
        <f ca="1"/>
        <v>0</v>
      </c>
      <c r="H444" s="2">
        <f ca="1"/>
        <v>0</v>
      </c>
      <c r="I444" s="2">
        <f ca="1"/>
        <v>0</v>
      </c>
      <c r="J444" s="2">
        <f ca="1"/>
        <v>0</v>
      </c>
      <c r="K444" s="2">
        <f ca="1"/>
        <v>0</v>
      </c>
      <c r="L444" s="2" cm="1">
        <f t="array" aca="1" ref="L444" ca="1">IF(B444=0,0,INDIRECT("MRN_"&amp;A444))</f>
        <v>0</v>
      </c>
      <c r="M444" s="2">
        <f t="shared" ca="1" si="101"/>
        <v>0</v>
      </c>
      <c r="N444" s="2" t="str">
        <f t="shared" ca="1" si="102"/>
        <v>No</v>
      </c>
      <c r="O444" s="2" t="str">
        <f t="shared" ca="1" si="103"/>
        <v>No</v>
      </c>
      <c r="P444" s="2" t="str" cm="1">
        <f t="array" aca="1" ref="P444" ca="1">IF(OR(INDIRECT("MRN_"&amp;A444)="N/A",B444=0),"No","Yes")</f>
        <v>No</v>
      </c>
    </row>
    <row r="445" spans="1:16" x14ac:dyDescent="0.2">
      <c r="A445" s="62">
        <v>14</v>
      </c>
      <c r="B445" s="2">
        <f ca="1"/>
        <v>0</v>
      </c>
      <c r="C445" s="2">
        <f ca="1"/>
        <v>0</v>
      </c>
      <c r="D445" s="2">
        <f ca="1"/>
        <v>0</v>
      </c>
      <c r="E445" s="2">
        <f ca="1"/>
        <v>0</v>
      </c>
      <c r="F445" s="2">
        <f ca="1"/>
        <v>0</v>
      </c>
      <c r="G445" s="2">
        <f ca="1"/>
        <v>0</v>
      </c>
      <c r="H445" s="2">
        <f ca="1"/>
        <v>0</v>
      </c>
      <c r="I445" s="2">
        <f ca="1"/>
        <v>0</v>
      </c>
      <c r="J445" s="2">
        <f ca="1"/>
        <v>0</v>
      </c>
      <c r="K445" s="2">
        <f ca="1"/>
        <v>0</v>
      </c>
      <c r="L445" s="2" cm="1">
        <f t="array" aca="1" ref="L445" ca="1">IF(B445=0,0,INDIRECT("MRN_"&amp;A445))</f>
        <v>0</v>
      </c>
      <c r="M445" s="2">
        <f t="shared" ca="1" si="101"/>
        <v>0</v>
      </c>
      <c r="N445" s="2" t="str">
        <f t="shared" ca="1" si="102"/>
        <v>No</v>
      </c>
      <c r="O445" s="2" t="str">
        <f t="shared" ca="1" si="103"/>
        <v>No</v>
      </c>
      <c r="P445" s="2" t="str" cm="1">
        <f t="array" aca="1" ref="P445" ca="1">IF(OR(INDIRECT("MRN_"&amp;A445)="N/A",B445=0),"No","Yes")</f>
        <v>No</v>
      </c>
    </row>
    <row r="446" spans="1:16" x14ac:dyDescent="0.2">
      <c r="A446" s="62">
        <v>14</v>
      </c>
      <c r="B446" s="2">
        <f ca="1"/>
        <v>0</v>
      </c>
      <c r="C446" s="2">
        <f ca="1"/>
        <v>0</v>
      </c>
      <c r="D446" s="2">
        <f ca="1"/>
        <v>0</v>
      </c>
      <c r="E446" s="2">
        <f ca="1"/>
        <v>0</v>
      </c>
      <c r="F446" s="2">
        <f ca="1"/>
        <v>0</v>
      </c>
      <c r="G446" s="2">
        <f ca="1"/>
        <v>0</v>
      </c>
      <c r="H446" s="2">
        <f ca="1"/>
        <v>0</v>
      </c>
      <c r="I446" s="2">
        <f ca="1"/>
        <v>0</v>
      </c>
      <c r="J446" s="2">
        <f ca="1"/>
        <v>0</v>
      </c>
      <c r="K446" s="2">
        <f ca="1"/>
        <v>0</v>
      </c>
      <c r="L446" s="2" cm="1">
        <f t="array" aca="1" ref="L446" ca="1">IF(B446=0,0,INDIRECT("MRN_"&amp;A446))</f>
        <v>0</v>
      </c>
      <c r="M446" s="2">
        <f t="shared" ca="1" si="101"/>
        <v>0</v>
      </c>
      <c r="N446" s="2" t="str">
        <f t="shared" ca="1" si="102"/>
        <v>No</v>
      </c>
      <c r="O446" s="2" t="str">
        <f t="shared" ca="1" si="103"/>
        <v>No</v>
      </c>
      <c r="P446" s="2" t="str" cm="1">
        <f t="array" aca="1" ref="P446" ca="1">IF(OR(INDIRECT("MRN_"&amp;A446)="N/A",B446=0),"No","Yes")</f>
        <v>No</v>
      </c>
    </row>
    <row r="447" spans="1:16" x14ac:dyDescent="0.2">
      <c r="A447" s="62">
        <v>14</v>
      </c>
      <c r="B447" s="2">
        <f ca="1"/>
        <v>0</v>
      </c>
      <c r="C447" s="2">
        <f ca="1"/>
        <v>0</v>
      </c>
      <c r="D447" s="2">
        <f ca="1"/>
        <v>0</v>
      </c>
      <c r="E447" s="2">
        <f ca="1"/>
        <v>0</v>
      </c>
      <c r="F447" s="2">
        <f ca="1"/>
        <v>0</v>
      </c>
      <c r="G447" s="2">
        <f ca="1"/>
        <v>0</v>
      </c>
      <c r="H447" s="2">
        <f ca="1"/>
        <v>0</v>
      </c>
      <c r="I447" s="2">
        <f ca="1"/>
        <v>0</v>
      </c>
      <c r="J447" s="2">
        <f ca="1"/>
        <v>0</v>
      </c>
      <c r="K447" s="2">
        <f ca="1"/>
        <v>0</v>
      </c>
      <c r="L447" s="2" cm="1">
        <f t="array" aca="1" ref="L447" ca="1">IF(B447=0,0,INDIRECT("MRN_"&amp;A447))</f>
        <v>0</v>
      </c>
      <c r="M447" s="2">
        <f t="shared" ca="1" si="101"/>
        <v>0</v>
      </c>
      <c r="N447" s="2" t="str">
        <f t="shared" ca="1" si="102"/>
        <v>No</v>
      </c>
      <c r="O447" s="2" t="str">
        <f t="shared" ca="1" si="103"/>
        <v>No</v>
      </c>
      <c r="P447" s="2" t="str" cm="1">
        <f t="array" aca="1" ref="P447" ca="1">IF(OR(INDIRECT("MRN_"&amp;A447)="N/A",B447=0),"No","Yes")</f>
        <v>No</v>
      </c>
    </row>
    <row r="448" spans="1:16" x14ac:dyDescent="0.2">
      <c r="A448" s="62">
        <v>14</v>
      </c>
      <c r="B448" s="2">
        <f ca="1"/>
        <v>0</v>
      </c>
      <c r="C448" s="2">
        <f ca="1"/>
        <v>0</v>
      </c>
      <c r="D448" s="2">
        <f ca="1"/>
        <v>0</v>
      </c>
      <c r="E448" s="2">
        <f ca="1"/>
        <v>0</v>
      </c>
      <c r="F448" s="2">
        <f ca="1"/>
        <v>0</v>
      </c>
      <c r="G448" s="2">
        <f ca="1"/>
        <v>0</v>
      </c>
      <c r="H448" s="2">
        <f ca="1"/>
        <v>0</v>
      </c>
      <c r="I448" s="2">
        <f ca="1"/>
        <v>0</v>
      </c>
      <c r="J448" s="2">
        <f ca="1"/>
        <v>0</v>
      </c>
      <c r="K448" s="2">
        <f ca="1"/>
        <v>0</v>
      </c>
      <c r="L448" s="2" cm="1">
        <f t="array" aca="1" ref="L448" ca="1">IF(B448=0,0,INDIRECT("MRN_"&amp;A448))</f>
        <v>0</v>
      </c>
      <c r="M448" s="2">
        <f t="shared" ca="1" si="101"/>
        <v>0</v>
      </c>
      <c r="N448" s="2" t="str">
        <f t="shared" ca="1" si="102"/>
        <v>No</v>
      </c>
      <c r="O448" s="2" t="str">
        <f t="shared" ca="1" si="103"/>
        <v>No</v>
      </c>
      <c r="P448" s="2" t="str" cm="1">
        <f t="array" aca="1" ref="P448" ca="1">IF(OR(INDIRECT("MRN_"&amp;A448)="N/A",B448=0),"No","Yes")</f>
        <v>No</v>
      </c>
    </row>
    <row r="449" spans="1:16" x14ac:dyDescent="0.2">
      <c r="A449" s="62">
        <v>14</v>
      </c>
      <c r="B449" s="2">
        <f ca="1"/>
        <v>0</v>
      </c>
      <c r="C449" s="2">
        <f ca="1"/>
        <v>0</v>
      </c>
      <c r="D449" s="2">
        <f ca="1"/>
        <v>0</v>
      </c>
      <c r="E449" s="2">
        <f ca="1"/>
        <v>0</v>
      </c>
      <c r="F449" s="2">
        <f ca="1"/>
        <v>0</v>
      </c>
      <c r="G449" s="2">
        <f ca="1"/>
        <v>0</v>
      </c>
      <c r="H449" s="2">
        <f ca="1"/>
        <v>0</v>
      </c>
      <c r="I449" s="2">
        <f ca="1"/>
        <v>0</v>
      </c>
      <c r="J449" s="2">
        <f ca="1"/>
        <v>0</v>
      </c>
      <c r="K449" s="2">
        <f ca="1"/>
        <v>0</v>
      </c>
      <c r="L449" s="2" cm="1">
        <f t="array" aca="1" ref="L449" ca="1">IF(B449=0,0,INDIRECT("MRN_"&amp;A449))</f>
        <v>0</v>
      </c>
      <c r="M449" s="2">
        <f t="shared" ca="1" si="101"/>
        <v>0</v>
      </c>
      <c r="N449" s="2" t="str">
        <f t="shared" ca="1" si="102"/>
        <v>No</v>
      </c>
      <c r="O449" s="2" t="str">
        <f t="shared" ca="1" si="103"/>
        <v>No</v>
      </c>
      <c r="P449" s="2" t="str" cm="1">
        <f t="array" aca="1" ref="P449" ca="1">IF(OR(INDIRECT("MRN_"&amp;A449)="N/A",B449=0),"No","Yes")</f>
        <v>No</v>
      </c>
    </row>
    <row r="450" spans="1:16" x14ac:dyDescent="0.2">
      <c r="A450" s="62">
        <v>14</v>
      </c>
      <c r="B450" s="2">
        <f ca="1"/>
        <v>0</v>
      </c>
      <c r="C450" s="2">
        <f ca="1"/>
        <v>0</v>
      </c>
      <c r="D450" s="2">
        <f ca="1"/>
        <v>0</v>
      </c>
      <c r="E450" s="2">
        <f ca="1"/>
        <v>0</v>
      </c>
      <c r="F450" s="2">
        <f ca="1"/>
        <v>0</v>
      </c>
      <c r="G450" s="2">
        <f ca="1"/>
        <v>0</v>
      </c>
      <c r="H450" s="2">
        <f ca="1"/>
        <v>0</v>
      </c>
      <c r="I450" s="2">
        <f ca="1"/>
        <v>0</v>
      </c>
      <c r="J450" s="2">
        <f ca="1"/>
        <v>0</v>
      </c>
      <c r="K450" s="2">
        <f ca="1"/>
        <v>0</v>
      </c>
      <c r="L450" s="2" cm="1">
        <f t="array" aca="1" ref="L450" ca="1">IF(B450=0,0,INDIRECT("MRN_"&amp;A450))</f>
        <v>0</v>
      </c>
      <c r="M450" s="2">
        <f t="shared" ca="1" si="101"/>
        <v>0</v>
      </c>
      <c r="N450" s="2" t="str">
        <f t="shared" ca="1" si="102"/>
        <v>No</v>
      </c>
      <c r="O450" s="2" t="str">
        <f t="shared" ca="1" si="103"/>
        <v>No</v>
      </c>
      <c r="P450" s="2" t="str" cm="1">
        <f t="array" aca="1" ref="P450" ca="1">IF(OR(INDIRECT("MRN_"&amp;A450)="N/A",B450=0),"No","Yes")</f>
        <v>No</v>
      </c>
    </row>
    <row r="451" spans="1:16" x14ac:dyDescent="0.2">
      <c r="A451" s="62">
        <v>14</v>
      </c>
      <c r="B451" s="2">
        <f ca="1"/>
        <v>0</v>
      </c>
      <c r="C451" s="2">
        <f ca="1"/>
        <v>0</v>
      </c>
      <c r="D451" s="2">
        <f ca="1"/>
        <v>0</v>
      </c>
      <c r="E451" s="2">
        <f ca="1"/>
        <v>0</v>
      </c>
      <c r="F451" s="2">
        <f ca="1"/>
        <v>0</v>
      </c>
      <c r="G451" s="2">
        <f ca="1"/>
        <v>0</v>
      </c>
      <c r="H451" s="2">
        <f ca="1"/>
        <v>0</v>
      </c>
      <c r="I451" s="2">
        <f ca="1"/>
        <v>0</v>
      </c>
      <c r="J451" s="2">
        <f ca="1"/>
        <v>0</v>
      </c>
      <c r="K451" s="2">
        <f ca="1"/>
        <v>0</v>
      </c>
      <c r="L451" s="2" cm="1">
        <f t="array" aca="1" ref="L451" ca="1">IF(B451=0,0,INDIRECT("MRN_"&amp;A451))</f>
        <v>0</v>
      </c>
      <c r="M451" s="2">
        <f t="shared" ca="1" si="101"/>
        <v>0</v>
      </c>
      <c r="N451" s="2" t="str">
        <f t="shared" ca="1" si="102"/>
        <v>No</v>
      </c>
      <c r="O451" s="2" t="str">
        <f t="shared" ca="1" si="103"/>
        <v>No</v>
      </c>
      <c r="P451" s="2" t="str" cm="1">
        <f t="array" aca="1" ref="P451" ca="1">IF(OR(INDIRECT("MRN_"&amp;A451)="N/A",B451=0),"No","Yes")</f>
        <v>No</v>
      </c>
    </row>
    <row r="452" spans="1:16" x14ac:dyDescent="0.2">
      <c r="A452" s="62">
        <v>14</v>
      </c>
      <c r="B452" s="2">
        <f ca="1"/>
        <v>0</v>
      </c>
      <c r="C452" s="2">
        <f ca="1"/>
        <v>0</v>
      </c>
      <c r="D452" s="2">
        <f ca="1"/>
        <v>0</v>
      </c>
      <c r="E452" s="2">
        <f ca="1"/>
        <v>0</v>
      </c>
      <c r="F452" s="2">
        <f ca="1"/>
        <v>0</v>
      </c>
      <c r="G452" s="2">
        <f ca="1"/>
        <v>0</v>
      </c>
      <c r="H452" s="2">
        <f ca="1"/>
        <v>0</v>
      </c>
      <c r="I452" s="2">
        <f ca="1"/>
        <v>0</v>
      </c>
      <c r="J452" s="2">
        <f ca="1"/>
        <v>0</v>
      </c>
      <c r="K452" s="2">
        <f ca="1"/>
        <v>0</v>
      </c>
      <c r="L452" s="2" cm="1">
        <f t="array" aca="1" ref="L452" ca="1">IF(B452=0,0,INDIRECT("MRN_"&amp;A452))</f>
        <v>0</v>
      </c>
      <c r="M452" s="2">
        <f t="shared" ca="1" si="101"/>
        <v>0</v>
      </c>
      <c r="N452" s="2" t="str">
        <f t="shared" ca="1" si="102"/>
        <v>No</v>
      </c>
      <c r="O452" s="2" t="str">
        <f t="shared" ca="1" si="103"/>
        <v>No</v>
      </c>
      <c r="P452" s="2" t="str" cm="1">
        <f t="array" aca="1" ref="P452" ca="1">IF(OR(INDIRECT("MRN_"&amp;A452)="N/A",B452=0),"No","Yes")</f>
        <v>No</v>
      </c>
    </row>
    <row r="453" spans="1:16" x14ac:dyDescent="0.2">
      <c r="A453" s="62">
        <v>14</v>
      </c>
      <c r="B453" s="2">
        <f ca="1"/>
        <v>0</v>
      </c>
      <c r="C453" s="2">
        <f ca="1"/>
        <v>0</v>
      </c>
      <c r="D453" s="2">
        <f ca="1"/>
        <v>0</v>
      </c>
      <c r="E453" s="2">
        <f ca="1"/>
        <v>0</v>
      </c>
      <c r="F453" s="2">
        <f ca="1"/>
        <v>0</v>
      </c>
      <c r="G453" s="2">
        <f ca="1"/>
        <v>0</v>
      </c>
      <c r="H453" s="2">
        <f ca="1"/>
        <v>0</v>
      </c>
      <c r="I453" s="2">
        <f ca="1"/>
        <v>0</v>
      </c>
      <c r="J453" s="2">
        <f ca="1"/>
        <v>0</v>
      </c>
      <c r="K453" s="2">
        <f ca="1"/>
        <v>0</v>
      </c>
      <c r="L453" s="2" cm="1">
        <f t="array" aca="1" ref="L453" ca="1">IF(B453=0,0,INDIRECT("MRN_"&amp;A453))</f>
        <v>0</v>
      </c>
      <c r="M453" s="2">
        <f t="shared" ca="1" si="101"/>
        <v>0</v>
      </c>
      <c r="N453" s="2" t="str">
        <f t="shared" ca="1" si="102"/>
        <v>No</v>
      </c>
      <c r="O453" s="2" t="str">
        <f t="shared" ca="1" si="103"/>
        <v>No</v>
      </c>
      <c r="P453" s="2" t="str" cm="1">
        <f t="array" aca="1" ref="P453" ca="1">IF(OR(INDIRECT("MRN_"&amp;A453)="N/A",B453=0),"No","Yes")</f>
        <v>No</v>
      </c>
    </row>
    <row r="454" spans="1:16" x14ac:dyDescent="0.2">
      <c r="A454" s="62">
        <v>14</v>
      </c>
      <c r="B454" s="2">
        <f ca="1"/>
        <v>0</v>
      </c>
      <c r="C454" s="2">
        <f ca="1"/>
        <v>0</v>
      </c>
      <c r="D454" s="2">
        <f ca="1"/>
        <v>0</v>
      </c>
      <c r="E454" s="2">
        <f ca="1"/>
        <v>0</v>
      </c>
      <c r="F454" s="2">
        <f ca="1"/>
        <v>0</v>
      </c>
      <c r="G454" s="2">
        <f ca="1"/>
        <v>0</v>
      </c>
      <c r="H454" s="2">
        <f ca="1"/>
        <v>0</v>
      </c>
      <c r="I454" s="2">
        <f ca="1"/>
        <v>0</v>
      </c>
      <c r="J454" s="2">
        <f ca="1"/>
        <v>0</v>
      </c>
      <c r="K454" s="2">
        <f ca="1"/>
        <v>0</v>
      </c>
      <c r="L454" s="2" cm="1">
        <f t="array" aca="1" ref="L454" ca="1">IF(B454=0,0,INDIRECT("MRN_"&amp;A454))</f>
        <v>0</v>
      </c>
      <c r="M454" s="2">
        <f t="shared" ca="1" si="101"/>
        <v>0</v>
      </c>
      <c r="N454" s="2" t="str">
        <f t="shared" ca="1" si="102"/>
        <v>No</v>
      </c>
      <c r="O454" s="2" t="str">
        <f t="shared" ca="1" si="103"/>
        <v>No</v>
      </c>
      <c r="P454" s="2" t="str" cm="1">
        <f t="array" aca="1" ref="P454" ca="1">IF(OR(INDIRECT("MRN_"&amp;A454)="N/A",B454=0),"No","Yes")</f>
        <v>No</v>
      </c>
    </row>
    <row r="455" spans="1:16" x14ac:dyDescent="0.2">
      <c r="A455" s="62">
        <v>14</v>
      </c>
      <c r="B455" s="2">
        <f ca="1"/>
        <v>0</v>
      </c>
      <c r="C455" s="2">
        <f ca="1"/>
        <v>0</v>
      </c>
      <c r="D455" s="2">
        <f ca="1"/>
        <v>0</v>
      </c>
      <c r="E455" s="2">
        <f ca="1"/>
        <v>0</v>
      </c>
      <c r="F455" s="2">
        <f ca="1"/>
        <v>0</v>
      </c>
      <c r="G455" s="2">
        <f ca="1"/>
        <v>0</v>
      </c>
      <c r="H455" s="2">
        <f ca="1"/>
        <v>0</v>
      </c>
      <c r="I455" s="2">
        <f ca="1"/>
        <v>0</v>
      </c>
      <c r="J455" s="2">
        <f ca="1"/>
        <v>0</v>
      </c>
      <c r="K455" s="2">
        <f ca="1"/>
        <v>0</v>
      </c>
      <c r="L455" s="2" cm="1">
        <f t="array" aca="1" ref="L455" ca="1">IF(B455=0,0,INDIRECT("MRN_"&amp;A455))</f>
        <v>0</v>
      </c>
      <c r="M455" s="2">
        <f t="shared" ca="1" si="101"/>
        <v>0</v>
      </c>
      <c r="N455" s="2" t="str">
        <f t="shared" ca="1" si="102"/>
        <v>No</v>
      </c>
      <c r="O455" s="2" t="str">
        <f t="shared" ca="1" si="103"/>
        <v>No</v>
      </c>
      <c r="P455" s="2" t="str" cm="1">
        <f t="array" aca="1" ref="P455" ca="1">IF(OR(INDIRECT("MRN_"&amp;A455)="N/A",B455=0),"No","Yes")</f>
        <v>No</v>
      </c>
    </row>
    <row r="456" spans="1:16" x14ac:dyDescent="0.2">
      <c r="A456" s="62">
        <v>15</v>
      </c>
      <c r="B456" s="2" cm="1">
        <f t="array" aca="1" ref="B456:K485" ca="1">INDIRECT("Services_"&amp;A456)</f>
        <v>0</v>
      </c>
      <c r="C456" s="2">
        <f ca="1"/>
        <v>0</v>
      </c>
      <c r="D456" s="2">
        <f ca="1"/>
        <v>0</v>
      </c>
      <c r="E456" s="2">
        <f ca="1"/>
        <v>0</v>
      </c>
      <c r="F456" s="2">
        <f ca="1"/>
        <v>0</v>
      </c>
      <c r="G456" s="2">
        <f ca="1"/>
        <v>0</v>
      </c>
      <c r="H456" s="2">
        <f ca="1"/>
        <v>0</v>
      </c>
      <c r="I456" s="2">
        <f ca="1"/>
        <v>0</v>
      </c>
      <c r="J456" s="2">
        <f ca="1"/>
        <v>0</v>
      </c>
      <c r="K456" s="2">
        <f ca="1"/>
        <v>0</v>
      </c>
      <c r="L456" s="2" cm="1">
        <f t="array" aca="1" ref="L456" ca="1">IF(B456=0,0,INDIRECT("MRN_"&amp;A456))</f>
        <v>0</v>
      </c>
      <c r="M456" s="2">
        <f t="shared" ca="1" si="101"/>
        <v>0</v>
      </c>
      <c r="N456" s="2" t="str">
        <f t="shared" ca="1" si="102"/>
        <v>No</v>
      </c>
      <c r="O456" s="2" t="str">
        <f t="shared" ca="1" si="103"/>
        <v>No</v>
      </c>
      <c r="P456" s="2" t="str" cm="1">
        <f t="array" aca="1" ref="P456" ca="1">IF(OR(INDIRECT("MRN_"&amp;A456)="N/A",B456=0),"No","Yes")</f>
        <v>No</v>
      </c>
    </row>
    <row r="457" spans="1:16" x14ac:dyDescent="0.2">
      <c r="A457" s="62">
        <v>15</v>
      </c>
      <c r="B457" s="2">
        <f ca="1"/>
        <v>0</v>
      </c>
      <c r="C457" s="2">
        <f ca="1"/>
        <v>0</v>
      </c>
      <c r="D457" s="2">
        <f ca="1"/>
        <v>0</v>
      </c>
      <c r="E457" s="2">
        <f ca="1"/>
        <v>0</v>
      </c>
      <c r="F457" s="2">
        <f ca="1"/>
        <v>0</v>
      </c>
      <c r="G457" s="2">
        <f ca="1"/>
        <v>0</v>
      </c>
      <c r="H457" s="2">
        <f ca="1"/>
        <v>0</v>
      </c>
      <c r="I457" s="2">
        <f ca="1"/>
        <v>0</v>
      </c>
      <c r="J457" s="2">
        <f ca="1"/>
        <v>0</v>
      </c>
      <c r="K457" s="2">
        <f ca="1"/>
        <v>0</v>
      </c>
      <c r="L457" s="2" cm="1">
        <f t="array" aca="1" ref="L457" ca="1">IF(B457=0,0,INDIRECT("MRN_"&amp;A457))</f>
        <v>0</v>
      </c>
      <c r="M457" s="2">
        <f t="shared" ca="1" si="101"/>
        <v>0</v>
      </c>
      <c r="N457" s="2" t="str">
        <f t="shared" ca="1" si="102"/>
        <v>No</v>
      </c>
      <c r="O457" s="2" t="str">
        <f t="shared" ca="1" si="103"/>
        <v>No</v>
      </c>
      <c r="P457" s="2" t="str" cm="1">
        <f t="array" aca="1" ref="P457" ca="1">IF(OR(INDIRECT("MRN_"&amp;A457)="N/A",B457=0),"No","Yes")</f>
        <v>No</v>
      </c>
    </row>
    <row r="458" spans="1:16" x14ac:dyDescent="0.2">
      <c r="A458" s="62">
        <v>15</v>
      </c>
      <c r="B458" s="2">
        <f ca="1"/>
        <v>0</v>
      </c>
      <c r="C458" s="2">
        <f ca="1"/>
        <v>0</v>
      </c>
      <c r="D458" s="2">
        <f ca="1"/>
        <v>0</v>
      </c>
      <c r="E458" s="2">
        <f ca="1"/>
        <v>0</v>
      </c>
      <c r="F458" s="2">
        <f ca="1"/>
        <v>0</v>
      </c>
      <c r="G458" s="2">
        <f ca="1"/>
        <v>0</v>
      </c>
      <c r="H458" s="2">
        <f ca="1"/>
        <v>0</v>
      </c>
      <c r="I458" s="2">
        <f ca="1"/>
        <v>0</v>
      </c>
      <c r="J458" s="2">
        <f ca="1"/>
        <v>0</v>
      </c>
      <c r="K458" s="2">
        <f ca="1"/>
        <v>0</v>
      </c>
      <c r="L458" s="2" cm="1">
        <f t="array" aca="1" ref="L458" ca="1">IF(B458=0,0,INDIRECT("MRN_"&amp;A458))</f>
        <v>0</v>
      </c>
      <c r="M458" s="2">
        <f t="shared" ca="1" si="101"/>
        <v>0</v>
      </c>
      <c r="N458" s="2" t="str">
        <f t="shared" ca="1" si="102"/>
        <v>No</v>
      </c>
      <c r="O458" s="2" t="str">
        <f t="shared" ca="1" si="103"/>
        <v>No</v>
      </c>
      <c r="P458" s="2" t="str" cm="1">
        <f t="array" aca="1" ref="P458" ca="1">IF(OR(INDIRECT("MRN_"&amp;A458)="N/A",B458=0),"No","Yes")</f>
        <v>No</v>
      </c>
    </row>
    <row r="459" spans="1:16" x14ac:dyDescent="0.2">
      <c r="A459" s="62">
        <v>15</v>
      </c>
      <c r="B459" s="2">
        <f ca="1"/>
        <v>0</v>
      </c>
      <c r="C459" s="2">
        <f ca="1"/>
        <v>0</v>
      </c>
      <c r="D459" s="2">
        <f ca="1"/>
        <v>0</v>
      </c>
      <c r="E459" s="2">
        <f ca="1"/>
        <v>0</v>
      </c>
      <c r="F459" s="2">
        <f ca="1"/>
        <v>0</v>
      </c>
      <c r="G459" s="2">
        <f ca="1"/>
        <v>0</v>
      </c>
      <c r="H459" s="2">
        <f ca="1"/>
        <v>0</v>
      </c>
      <c r="I459" s="2">
        <f ca="1"/>
        <v>0</v>
      </c>
      <c r="J459" s="2">
        <f ca="1"/>
        <v>0</v>
      </c>
      <c r="K459" s="2">
        <f ca="1"/>
        <v>0</v>
      </c>
      <c r="L459" s="2" cm="1">
        <f t="array" aca="1" ref="L459" ca="1">IF(B459=0,0,INDIRECT("MRN_"&amp;A459))</f>
        <v>0</v>
      </c>
      <c r="M459" s="2">
        <f t="shared" ca="1" si="101"/>
        <v>0</v>
      </c>
      <c r="N459" s="2" t="str">
        <f t="shared" ca="1" si="102"/>
        <v>No</v>
      </c>
      <c r="O459" s="2" t="str">
        <f t="shared" ca="1" si="103"/>
        <v>No</v>
      </c>
      <c r="P459" s="2" t="str" cm="1">
        <f t="array" aca="1" ref="P459" ca="1">IF(OR(INDIRECT("MRN_"&amp;A459)="N/A",B459=0),"No","Yes")</f>
        <v>No</v>
      </c>
    </row>
    <row r="460" spans="1:16" x14ac:dyDescent="0.2">
      <c r="A460" s="62">
        <v>15</v>
      </c>
      <c r="B460" s="2">
        <f ca="1"/>
        <v>0</v>
      </c>
      <c r="C460" s="2">
        <f ca="1"/>
        <v>0</v>
      </c>
      <c r="D460" s="2">
        <f ca="1"/>
        <v>0</v>
      </c>
      <c r="E460" s="2">
        <f ca="1"/>
        <v>0</v>
      </c>
      <c r="F460" s="2">
        <f ca="1"/>
        <v>0</v>
      </c>
      <c r="G460" s="2">
        <f ca="1"/>
        <v>0</v>
      </c>
      <c r="H460" s="2">
        <f ca="1"/>
        <v>0</v>
      </c>
      <c r="I460" s="2">
        <f ca="1"/>
        <v>0</v>
      </c>
      <c r="J460" s="2">
        <f ca="1"/>
        <v>0</v>
      </c>
      <c r="K460" s="2">
        <f ca="1"/>
        <v>0</v>
      </c>
      <c r="L460" s="2" cm="1">
        <f t="array" aca="1" ref="L460" ca="1">IF(B460=0,0,INDIRECT("MRN_"&amp;A460))</f>
        <v>0</v>
      </c>
      <c r="M460" s="2">
        <f t="shared" ca="1" si="101"/>
        <v>0</v>
      </c>
      <c r="N460" s="2" t="str">
        <f t="shared" ca="1" si="102"/>
        <v>No</v>
      </c>
      <c r="O460" s="2" t="str">
        <f t="shared" ca="1" si="103"/>
        <v>No</v>
      </c>
      <c r="P460" s="2" t="str" cm="1">
        <f t="array" aca="1" ref="P460" ca="1">IF(OR(INDIRECT("MRN_"&amp;A460)="N/A",B460=0),"No","Yes")</f>
        <v>No</v>
      </c>
    </row>
    <row r="461" spans="1:16" x14ac:dyDescent="0.2">
      <c r="A461" s="62">
        <v>15</v>
      </c>
      <c r="B461" s="2">
        <f ca="1"/>
        <v>0</v>
      </c>
      <c r="C461" s="2">
        <f ca="1"/>
        <v>0</v>
      </c>
      <c r="D461" s="2">
        <f ca="1"/>
        <v>0</v>
      </c>
      <c r="E461" s="2">
        <f ca="1"/>
        <v>0</v>
      </c>
      <c r="F461" s="2">
        <f ca="1"/>
        <v>0</v>
      </c>
      <c r="G461" s="2">
        <f ca="1"/>
        <v>0</v>
      </c>
      <c r="H461" s="2">
        <f ca="1"/>
        <v>0</v>
      </c>
      <c r="I461" s="2">
        <f ca="1"/>
        <v>0</v>
      </c>
      <c r="J461" s="2">
        <f ca="1"/>
        <v>0</v>
      </c>
      <c r="K461" s="2">
        <f ca="1"/>
        <v>0</v>
      </c>
      <c r="L461" s="2" cm="1">
        <f t="array" aca="1" ref="L461" ca="1">IF(B461=0,0,INDIRECT("MRN_"&amp;A461))</f>
        <v>0</v>
      </c>
      <c r="M461" s="2">
        <f t="shared" ca="1" si="101"/>
        <v>0</v>
      </c>
      <c r="N461" s="2" t="str">
        <f t="shared" ca="1" si="102"/>
        <v>No</v>
      </c>
      <c r="O461" s="2" t="str">
        <f t="shared" ca="1" si="103"/>
        <v>No</v>
      </c>
      <c r="P461" s="2" t="str" cm="1">
        <f t="array" aca="1" ref="P461" ca="1">IF(OR(INDIRECT("MRN_"&amp;A461)="N/A",B461=0),"No","Yes")</f>
        <v>No</v>
      </c>
    </row>
    <row r="462" spans="1:16" x14ac:dyDescent="0.2">
      <c r="A462" s="62">
        <v>15</v>
      </c>
      <c r="B462" s="2">
        <f ca="1"/>
        <v>0</v>
      </c>
      <c r="C462" s="2">
        <f ca="1"/>
        <v>0</v>
      </c>
      <c r="D462" s="2">
        <f ca="1"/>
        <v>0</v>
      </c>
      <c r="E462" s="2">
        <f ca="1"/>
        <v>0</v>
      </c>
      <c r="F462" s="2">
        <f ca="1"/>
        <v>0</v>
      </c>
      <c r="G462" s="2">
        <f ca="1"/>
        <v>0</v>
      </c>
      <c r="H462" s="2">
        <f ca="1"/>
        <v>0</v>
      </c>
      <c r="I462" s="2">
        <f ca="1"/>
        <v>0</v>
      </c>
      <c r="J462" s="2">
        <f ca="1"/>
        <v>0</v>
      </c>
      <c r="K462" s="2">
        <f ca="1"/>
        <v>0</v>
      </c>
      <c r="L462" s="2" cm="1">
        <f t="array" aca="1" ref="L462" ca="1">IF(B462=0,0,INDIRECT("MRN_"&amp;A462))</f>
        <v>0</v>
      </c>
      <c r="M462" s="2">
        <f t="shared" ca="1" si="101"/>
        <v>0</v>
      </c>
      <c r="N462" s="2" t="str">
        <f t="shared" ca="1" si="102"/>
        <v>No</v>
      </c>
      <c r="O462" s="2" t="str">
        <f t="shared" ca="1" si="103"/>
        <v>No</v>
      </c>
      <c r="P462" s="2" t="str" cm="1">
        <f t="array" aca="1" ref="P462" ca="1">IF(OR(INDIRECT("MRN_"&amp;A462)="N/A",B462=0),"No","Yes")</f>
        <v>No</v>
      </c>
    </row>
    <row r="463" spans="1:16" x14ac:dyDescent="0.2">
      <c r="A463" s="62">
        <v>15</v>
      </c>
      <c r="B463" s="2">
        <f ca="1"/>
        <v>0</v>
      </c>
      <c r="C463" s="2">
        <f ca="1"/>
        <v>0</v>
      </c>
      <c r="D463" s="2">
        <f ca="1"/>
        <v>0</v>
      </c>
      <c r="E463" s="2">
        <f ca="1"/>
        <v>0</v>
      </c>
      <c r="F463" s="2">
        <f ca="1"/>
        <v>0</v>
      </c>
      <c r="G463" s="2">
        <f ca="1"/>
        <v>0</v>
      </c>
      <c r="H463" s="2">
        <f ca="1"/>
        <v>0</v>
      </c>
      <c r="I463" s="2">
        <f ca="1"/>
        <v>0</v>
      </c>
      <c r="J463" s="2">
        <f ca="1"/>
        <v>0</v>
      </c>
      <c r="K463" s="2">
        <f ca="1"/>
        <v>0</v>
      </c>
      <c r="L463" s="2" cm="1">
        <f t="array" aca="1" ref="L463" ca="1">IF(B463=0,0,INDIRECT("MRN_"&amp;A463))</f>
        <v>0</v>
      </c>
      <c r="M463" s="2">
        <f t="shared" ca="1" si="101"/>
        <v>0</v>
      </c>
      <c r="N463" s="2" t="str">
        <f t="shared" ca="1" si="102"/>
        <v>No</v>
      </c>
      <c r="O463" s="2" t="str">
        <f t="shared" ca="1" si="103"/>
        <v>No</v>
      </c>
      <c r="P463" s="2" t="str" cm="1">
        <f t="array" aca="1" ref="P463" ca="1">IF(OR(INDIRECT("MRN_"&amp;A463)="N/A",B463=0),"No","Yes")</f>
        <v>No</v>
      </c>
    </row>
    <row r="464" spans="1:16" x14ac:dyDescent="0.2">
      <c r="A464" s="62">
        <v>15</v>
      </c>
      <c r="B464" s="2">
        <f ca="1"/>
        <v>0</v>
      </c>
      <c r="C464" s="2">
        <f ca="1"/>
        <v>0</v>
      </c>
      <c r="D464" s="2">
        <f ca="1"/>
        <v>0</v>
      </c>
      <c r="E464" s="2">
        <f ca="1"/>
        <v>0</v>
      </c>
      <c r="F464" s="2">
        <f ca="1"/>
        <v>0</v>
      </c>
      <c r="G464" s="2">
        <f ca="1"/>
        <v>0</v>
      </c>
      <c r="H464" s="2">
        <f ca="1"/>
        <v>0</v>
      </c>
      <c r="I464" s="2">
        <f ca="1"/>
        <v>0</v>
      </c>
      <c r="J464" s="2">
        <f ca="1"/>
        <v>0</v>
      </c>
      <c r="K464" s="2">
        <f ca="1"/>
        <v>0</v>
      </c>
      <c r="L464" s="2" cm="1">
        <f t="array" aca="1" ref="L464" ca="1">IF(B464=0,0,INDIRECT("MRN_"&amp;A464))</f>
        <v>0</v>
      </c>
      <c r="M464" s="2">
        <f t="shared" ca="1" si="101"/>
        <v>0</v>
      </c>
      <c r="N464" s="2" t="str">
        <f t="shared" ca="1" si="102"/>
        <v>No</v>
      </c>
      <c r="O464" s="2" t="str">
        <f t="shared" ca="1" si="103"/>
        <v>No</v>
      </c>
      <c r="P464" s="2" t="str" cm="1">
        <f t="array" aca="1" ref="P464" ca="1">IF(OR(INDIRECT("MRN_"&amp;A464)="N/A",B464=0),"No","Yes")</f>
        <v>No</v>
      </c>
    </row>
    <row r="465" spans="1:16" x14ac:dyDescent="0.2">
      <c r="A465" s="62">
        <v>15</v>
      </c>
      <c r="B465" s="2">
        <f ca="1"/>
        <v>0</v>
      </c>
      <c r="C465" s="2">
        <f ca="1"/>
        <v>0</v>
      </c>
      <c r="D465" s="2">
        <f ca="1"/>
        <v>0</v>
      </c>
      <c r="E465" s="2">
        <f ca="1"/>
        <v>0</v>
      </c>
      <c r="F465" s="2">
        <f ca="1"/>
        <v>0</v>
      </c>
      <c r="G465" s="2">
        <f ca="1"/>
        <v>0</v>
      </c>
      <c r="H465" s="2">
        <f ca="1"/>
        <v>0</v>
      </c>
      <c r="I465" s="2">
        <f ca="1"/>
        <v>0</v>
      </c>
      <c r="J465" s="2">
        <f ca="1"/>
        <v>0</v>
      </c>
      <c r="K465" s="2">
        <f ca="1"/>
        <v>0</v>
      </c>
      <c r="L465" s="2" cm="1">
        <f t="array" aca="1" ref="L465" ca="1">IF(B465=0,0,INDIRECT("MRN_"&amp;A465))</f>
        <v>0</v>
      </c>
      <c r="M465" s="2">
        <f t="shared" ca="1" si="101"/>
        <v>0</v>
      </c>
      <c r="N465" s="2" t="str">
        <f t="shared" ca="1" si="102"/>
        <v>No</v>
      </c>
      <c r="O465" s="2" t="str">
        <f t="shared" ca="1" si="103"/>
        <v>No</v>
      </c>
      <c r="P465" s="2" t="str" cm="1">
        <f t="array" aca="1" ref="P465" ca="1">IF(OR(INDIRECT("MRN_"&amp;A465)="N/A",B465=0),"No","Yes")</f>
        <v>No</v>
      </c>
    </row>
    <row r="466" spans="1:16" x14ac:dyDescent="0.2">
      <c r="A466" s="62">
        <v>15</v>
      </c>
      <c r="B466" s="2">
        <f ca="1"/>
        <v>0</v>
      </c>
      <c r="C466" s="2">
        <f ca="1"/>
        <v>0</v>
      </c>
      <c r="D466" s="2">
        <f ca="1"/>
        <v>0</v>
      </c>
      <c r="E466" s="2">
        <f ca="1"/>
        <v>0</v>
      </c>
      <c r="F466" s="2">
        <f ca="1"/>
        <v>0</v>
      </c>
      <c r="G466" s="2">
        <f ca="1"/>
        <v>0</v>
      </c>
      <c r="H466" s="2">
        <f ca="1"/>
        <v>0</v>
      </c>
      <c r="I466" s="2">
        <f ca="1"/>
        <v>0</v>
      </c>
      <c r="J466" s="2">
        <f ca="1"/>
        <v>0</v>
      </c>
      <c r="K466" s="2">
        <f ca="1"/>
        <v>0</v>
      </c>
      <c r="L466" s="2" cm="1">
        <f t="array" aca="1" ref="L466" ca="1">IF(B466=0,0,INDIRECT("MRN_"&amp;A466))</f>
        <v>0</v>
      </c>
      <c r="M466" s="2">
        <f t="shared" ca="1" si="101"/>
        <v>0</v>
      </c>
      <c r="N466" s="2" t="str">
        <f t="shared" ca="1" si="102"/>
        <v>No</v>
      </c>
      <c r="O466" s="2" t="str">
        <f t="shared" ca="1" si="103"/>
        <v>No</v>
      </c>
      <c r="P466" s="2" t="str" cm="1">
        <f t="array" aca="1" ref="P466" ca="1">IF(OR(INDIRECT("MRN_"&amp;A466)="N/A",B466=0),"No","Yes")</f>
        <v>No</v>
      </c>
    </row>
    <row r="467" spans="1:16" x14ac:dyDescent="0.2">
      <c r="A467" s="62">
        <v>15</v>
      </c>
      <c r="B467" s="2">
        <f ca="1"/>
        <v>0</v>
      </c>
      <c r="C467" s="2">
        <f ca="1"/>
        <v>0</v>
      </c>
      <c r="D467" s="2">
        <f ca="1"/>
        <v>0</v>
      </c>
      <c r="E467" s="2">
        <f ca="1"/>
        <v>0</v>
      </c>
      <c r="F467" s="2">
        <f ca="1"/>
        <v>0</v>
      </c>
      <c r="G467" s="2">
        <f ca="1"/>
        <v>0</v>
      </c>
      <c r="H467" s="2">
        <f ca="1"/>
        <v>0</v>
      </c>
      <c r="I467" s="2">
        <f ca="1"/>
        <v>0</v>
      </c>
      <c r="J467" s="2">
        <f ca="1"/>
        <v>0</v>
      </c>
      <c r="K467" s="2">
        <f ca="1"/>
        <v>0</v>
      </c>
      <c r="L467" s="2" cm="1">
        <f t="array" aca="1" ref="L467" ca="1">IF(B467=0,0,INDIRECT("MRN_"&amp;A467))</f>
        <v>0</v>
      </c>
      <c r="M467" s="2">
        <f t="shared" ca="1" si="101"/>
        <v>0</v>
      </c>
      <c r="N467" s="2" t="str">
        <f t="shared" ca="1" si="102"/>
        <v>No</v>
      </c>
      <c r="O467" s="2" t="str">
        <f t="shared" ca="1" si="103"/>
        <v>No</v>
      </c>
      <c r="P467" s="2" t="str" cm="1">
        <f t="array" aca="1" ref="P467" ca="1">IF(OR(INDIRECT("MRN_"&amp;A467)="N/A",B467=0),"No","Yes")</f>
        <v>No</v>
      </c>
    </row>
    <row r="468" spans="1:16" x14ac:dyDescent="0.2">
      <c r="A468" s="62">
        <v>15</v>
      </c>
      <c r="B468" s="2">
        <f ca="1"/>
        <v>0</v>
      </c>
      <c r="C468" s="2">
        <f ca="1"/>
        <v>0</v>
      </c>
      <c r="D468" s="2">
        <f ca="1"/>
        <v>0</v>
      </c>
      <c r="E468" s="2">
        <f ca="1"/>
        <v>0</v>
      </c>
      <c r="F468" s="2">
        <f ca="1"/>
        <v>0</v>
      </c>
      <c r="G468" s="2">
        <f ca="1"/>
        <v>0</v>
      </c>
      <c r="H468" s="2">
        <f ca="1"/>
        <v>0</v>
      </c>
      <c r="I468" s="2">
        <f ca="1"/>
        <v>0</v>
      </c>
      <c r="J468" s="2">
        <f ca="1"/>
        <v>0</v>
      </c>
      <c r="K468" s="2">
        <f ca="1"/>
        <v>0</v>
      </c>
      <c r="L468" s="2" cm="1">
        <f t="array" aca="1" ref="L468" ca="1">IF(B468=0,0,INDIRECT("MRN_"&amp;A468))</f>
        <v>0</v>
      </c>
      <c r="M468" s="2">
        <f t="shared" ca="1" si="101"/>
        <v>0</v>
      </c>
      <c r="N468" s="2" t="str">
        <f t="shared" ca="1" si="102"/>
        <v>No</v>
      </c>
      <c r="O468" s="2" t="str">
        <f t="shared" ca="1" si="103"/>
        <v>No</v>
      </c>
      <c r="P468" s="2" t="str" cm="1">
        <f t="array" aca="1" ref="P468" ca="1">IF(OR(INDIRECT("MRN_"&amp;A468)="N/A",B468=0),"No","Yes")</f>
        <v>No</v>
      </c>
    </row>
    <row r="469" spans="1:16" x14ac:dyDescent="0.2">
      <c r="A469" s="62">
        <v>15</v>
      </c>
      <c r="B469" s="2">
        <f ca="1"/>
        <v>0</v>
      </c>
      <c r="C469" s="2">
        <f ca="1"/>
        <v>0</v>
      </c>
      <c r="D469" s="2">
        <f ca="1"/>
        <v>0</v>
      </c>
      <c r="E469" s="2">
        <f ca="1"/>
        <v>0</v>
      </c>
      <c r="F469" s="2">
        <f ca="1"/>
        <v>0</v>
      </c>
      <c r="G469" s="2">
        <f ca="1"/>
        <v>0</v>
      </c>
      <c r="H469" s="2">
        <f ca="1"/>
        <v>0</v>
      </c>
      <c r="I469" s="2">
        <f ca="1"/>
        <v>0</v>
      </c>
      <c r="J469" s="2">
        <f ca="1"/>
        <v>0</v>
      </c>
      <c r="K469" s="2">
        <f ca="1"/>
        <v>0</v>
      </c>
      <c r="L469" s="2" cm="1">
        <f t="array" aca="1" ref="L469" ca="1">IF(B469=0,0,INDIRECT("MRN_"&amp;A469))</f>
        <v>0</v>
      </c>
      <c r="M469" s="2">
        <f t="shared" ca="1" si="101"/>
        <v>0</v>
      </c>
      <c r="N469" s="2" t="str">
        <f t="shared" ca="1" si="102"/>
        <v>No</v>
      </c>
      <c r="O469" s="2" t="str">
        <f t="shared" ca="1" si="103"/>
        <v>No</v>
      </c>
      <c r="P469" s="2" t="str" cm="1">
        <f t="array" aca="1" ref="P469" ca="1">IF(OR(INDIRECT("MRN_"&amp;A469)="N/A",B469=0),"No","Yes")</f>
        <v>No</v>
      </c>
    </row>
    <row r="470" spans="1:16" x14ac:dyDescent="0.2">
      <c r="A470" s="62">
        <v>15</v>
      </c>
      <c r="B470" s="2">
        <f ca="1"/>
        <v>0</v>
      </c>
      <c r="C470" s="2">
        <f ca="1"/>
        <v>0</v>
      </c>
      <c r="D470" s="2">
        <f ca="1"/>
        <v>0</v>
      </c>
      <c r="E470" s="2">
        <f ca="1"/>
        <v>0</v>
      </c>
      <c r="F470" s="2">
        <f ca="1"/>
        <v>0</v>
      </c>
      <c r="G470" s="2">
        <f ca="1"/>
        <v>0</v>
      </c>
      <c r="H470" s="2">
        <f ca="1"/>
        <v>0</v>
      </c>
      <c r="I470" s="2">
        <f ca="1"/>
        <v>0</v>
      </c>
      <c r="J470" s="2">
        <f ca="1"/>
        <v>0</v>
      </c>
      <c r="K470" s="2">
        <f ca="1"/>
        <v>0</v>
      </c>
      <c r="L470" s="2" cm="1">
        <f t="array" aca="1" ref="L470" ca="1">IF(B470=0,0,INDIRECT("MRN_"&amp;A470))</f>
        <v>0</v>
      </c>
      <c r="M470" s="2">
        <f t="shared" ca="1" si="101"/>
        <v>0</v>
      </c>
      <c r="N470" s="2" t="str">
        <f t="shared" ca="1" si="102"/>
        <v>No</v>
      </c>
      <c r="O470" s="2" t="str">
        <f t="shared" ca="1" si="103"/>
        <v>No</v>
      </c>
      <c r="P470" s="2" t="str" cm="1">
        <f t="array" aca="1" ref="P470" ca="1">IF(OR(INDIRECT("MRN_"&amp;A470)="N/A",B470=0),"No","Yes")</f>
        <v>No</v>
      </c>
    </row>
    <row r="471" spans="1:16" x14ac:dyDescent="0.2">
      <c r="A471" s="62">
        <v>15</v>
      </c>
      <c r="B471" s="2">
        <f ca="1"/>
        <v>0</v>
      </c>
      <c r="C471" s="2">
        <f ca="1"/>
        <v>0</v>
      </c>
      <c r="D471" s="2">
        <f ca="1"/>
        <v>0</v>
      </c>
      <c r="E471" s="2">
        <f ca="1"/>
        <v>0</v>
      </c>
      <c r="F471" s="2">
        <f ca="1"/>
        <v>0</v>
      </c>
      <c r="G471" s="2">
        <f ca="1"/>
        <v>0</v>
      </c>
      <c r="H471" s="2">
        <f ca="1"/>
        <v>0</v>
      </c>
      <c r="I471" s="2">
        <f ca="1"/>
        <v>0</v>
      </c>
      <c r="J471" s="2">
        <f ca="1"/>
        <v>0</v>
      </c>
      <c r="K471" s="2">
        <f ca="1"/>
        <v>0</v>
      </c>
      <c r="L471" s="2" cm="1">
        <f t="array" aca="1" ref="L471" ca="1">IF(B471=0,0,INDIRECT("MRN_"&amp;A471))</f>
        <v>0</v>
      </c>
      <c r="M471" s="2">
        <f t="shared" ca="1" si="101"/>
        <v>0</v>
      </c>
      <c r="N471" s="2" t="str">
        <f t="shared" ca="1" si="102"/>
        <v>No</v>
      </c>
      <c r="O471" s="2" t="str">
        <f t="shared" ca="1" si="103"/>
        <v>No</v>
      </c>
      <c r="P471" s="2" t="str" cm="1">
        <f t="array" aca="1" ref="P471" ca="1">IF(OR(INDIRECT("MRN_"&amp;A471)="N/A",B471=0),"No","Yes")</f>
        <v>No</v>
      </c>
    </row>
    <row r="472" spans="1:16" x14ac:dyDescent="0.2">
      <c r="A472" s="62">
        <v>15</v>
      </c>
      <c r="B472" s="2">
        <f ca="1"/>
        <v>0</v>
      </c>
      <c r="C472" s="2">
        <f ca="1"/>
        <v>0</v>
      </c>
      <c r="D472" s="2">
        <f ca="1"/>
        <v>0</v>
      </c>
      <c r="E472" s="2">
        <f ca="1"/>
        <v>0</v>
      </c>
      <c r="F472" s="2">
        <f ca="1"/>
        <v>0</v>
      </c>
      <c r="G472" s="2">
        <f ca="1"/>
        <v>0</v>
      </c>
      <c r="H472" s="2">
        <f ca="1"/>
        <v>0</v>
      </c>
      <c r="I472" s="2">
        <f ca="1"/>
        <v>0</v>
      </c>
      <c r="J472" s="2">
        <f ca="1"/>
        <v>0</v>
      </c>
      <c r="K472" s="2">
        <f ca="1"/>
        <v>0</v>
      </c>
      <c r="L472" s="2" cm="1">
        <f t="array" aca="1" ref="L472" ca="1">IF(B472=0,0,INDIRECT("MRN_"&amp;A472))</f>
        <v>0</v>
      </c>
      <c r="M472" s="2">
        <f t="shared" ca="1" si="101"/>
        <v>0</v>
      </c>
      <c r="N472" s="2" t="str">
        <f t="shared" ca="1" si="102"/>
        <v>No</v>
      </c>
      <c r="O472" s="2" t="str">
        <f t="shared" ca="1" si="103"/>
        <v>No</v>
      </c>
      <c r="P472" s="2" t="str" cm="1">
        <f t="array" aca="1" ref="P472" ca="1">IF(OR(INDIRECT("MRN_"&amp;A472)="N/A",B472=0),"No","Yes")</f>
        <v>No</v>
      </c>
    </row>
    <row r="473" spans="1:16" x14ac:dyDescent="0.2">
      <c r="A473" s="62">
        <v>15</v>
      </c>
      <c r="B473" s="2">
        <f ca="1"/>
        <v>0</v>
      </c>
      <c r="C473" s="2">
        <f ca="1"/>
        <v>0</v>
      </c>
      <c r="D473" s="2">
        <f ca="1"/>
        <v>0</v>
      </c>
      <c r="E473" s="2">
        <f ca="1"/>
        <v>0</v>
      </c>
      <c r="F473" s="2">
        <f ca="1"/>
        <v>0</v>
      </c>
      <c r="G473" s="2">
        <f ca="1"/>
        <v>0</v>
      </c>
      <c r="H473" s="2">
        <f ca="1"/>
        <v>0</v>
      </c>
      <c r="I473" s="2">
        <f ca="1"/>
        <v>0</v>
      </c>
      <c r="J473" s="2">
        <f ca="1"/>
        <v>0</v>
      </c>
      <c r="K473" s="2">
        <f ca="1"/>
        <v>0</v>
      </c>
      <c r="L473" s="2" cm="1">
        <f t="array" aca="1" ref="L473" ca="1">IF(B473=0,0,INDIRECT("MRN_"&amp;A473))</f>
        <v>0</v>
      </c>
      <c r="M473" s="2">
        <f t="shared" ca="1" si="101"/>
        <v>0</v>
      </c>
      <c r="N473" s="2" t="str">
        <f t="shared" ca="1" si="102"/>
        <v>No</v>
      </c>
      <c r="O473" s="2" t="str">
        <f t="shared" ca="1" si="103"/>
        <v>No</v>
      </c>
      <c r="P473" s="2" t="str" cm="1">
        <f t="array" aca="1" ref="P473" ca="1">IF(OR(INDIRECT("MRN_"&amp;A473)="N/A",B473=0),"No","Yes")</f>
        <v>No</v>
      </c>
    </row>
    <row r="474" spans="1:16" x14ac:dyDescent="0.2">
      <c r="A474" s="62">
        <v>15</v>
      </c>
      <c r="B474" s="2">
        <f ca="1"/>
        <v>0</v>
      </c>
      <c r="C474" s="2">
        <f ca="1"/>
        <v>0</v>
      </c>
      <c r="D474" s="2">
        <f ca="1"/>
        <v>0</v>
      </c>
      <c r="E474" s="2">
        <f ca="1"/>
        <v>0</v>
      </c>
      <c r="F474" s="2">
        <f ca="1"/>
        <v>0</v>
      </c>
      <c r="G474" s="2">
        <f ca="1"/>
        <v>0</v>
      </c>
      <c r="H474" s="2">
        <f ca="1"/>
        <v>0</v>
      </c>
      <c r="I474" s="2">
        <f ca="1"/>
        <v>0</v>
      </c>
      <c r="J474" s="2">
        <f ca="1"/>
        <v>0</v>
      </c>
      <c r="K474" s="2">
        <f ca="1"/>
        <v>0</v>
      </c>
      <c r="L474" s="2" cm="1">
        <f t="array" aca="1" ref="L474" ca="1">IF(B474=0,0,INDIRECT("MRN_"&amp;A474))</f>
        <v>0</v>
      </c>
      <c r="M474" s="2">
        <f t="shared" ca="1" si="101"/>
        <v>0</v>
      </c>
      <c r="N474" s="2" t="str">
        <f t="shared" ca="1" si="102"/>
        <v>No</v>
      </c>
      <c r="O474" s="2" t="str">
        <f t="shared" ca="1" si="103"/>
        <v>No</v>
      </c>
      <c r="P474" s="2" t="str" cm="1">
        <f t="array" aca="1" ref="P474" ca="1">IF(OR(INDIRECT("MRN_"&amp;A474)="N/A",B474=0),"No","Yes")</f>
        <v>No</v>
      </c>
    </row>
    <row r="475" spans="1:16" x14ac:dyDescent="0.2">
      <c r="A475" s="62">
        <v>15</v>
      </c>
      <c r="B475" s="2">
        <f ca="1"/>
        <v>0</v>
      </c>
      <c r="C475" s="2">
        <f ca="1"/>
        <v>0</v>
      </c>
      <c r="D475" s="2">
        <f ca="1"/>
        <v>0</v>
      </c>
      <c r="E475" s="2">
        <f ca="1"/>
        <v>0</v>
      </c>
      <c r="F475" s="2">
        <f ca="1"/>
        <v>0</v>
      </c>
      <c r="G475" s="2">
        <f ca="1"/>
        <v>0</v>
      </c>
      <c r="H475" s="2">
        <f ca="1"/>
        <v>0</v>
      </c>
      <c r="I475" s="2">
        <f ca="1"/>
        <v>0</v>
      </c>
      <c r="J475" s="2">
        <f ca="1"/>
        <v>0</v>
      </c>
      <c r="K475" s="2">
        <f ca="1"/>
        <v>0</v>
      </c>
      <c r="L475" s="2" cm="1">
        <f t="array" aca="1" ref="L475" ca="1">IF(B475=0,0,INDIRECT("MRN_"&amp;A475))</f>
        <v>0</v>
      </c>
      <c r="M475" s="2">
        <f t="shared" ca="1" si="101"/>
        <v>0</v>
      </c>
      <c r="N475" s="2" t="str">
        <f t="shared" ca="1" si="102"/>
        <v>No</v>
      </c>
      <c r="O475" s="2" t="str">
        <f t="shared" ca="1" si="103"/>
        <v>No</v>
      </c>
      <c r="P475" s="2" t="str" cm="1">
        <f t="array" aca="1" ref="P475" ca="1">IF(OR(INDIRECT("MRN_"&amp;A475)="N/A",B475=0),"No","Yes")</f>
        <v>No</v>
      </c>
    </row>
    <row r="476" spans="1:16" x14ac:dyDescent="0.2">
      <c r="A476" s="62">
        <v>15</v>
      </c>
      <c r="B476" s="2">
        <f ca="1"/>
        <v>0</v>
      </c>
      <c r="C476" s="2">
        <f ca="1"/>
        <v>0</v>
      </c>
      <c r="D476" s="2">
        <f ca="1"/>
        <v>0</v>
      </c>
      <c r="E476" s="2">
        <f ca="1"/>
        <v>0</v>
      </c>
      <c r="F476" s="2">
        <f ca="1"/>
        <v>0</v>
      </c>
      <c r="G476" s="2">
        <f ca="1"/>
        <v>0</v>
      </c>
      <c r="H476" s="2">
        <f ca="1"/>
        <v>0</v>
      </c>
      <c r="I476" s="2">
        <f ca="1"/>
        <v>0</v>
      </c>
      <c r="J476" s="2">
        <f ca="1"/>
        <v>0</v>
      </c>
      <c r="K476" s="2">
        <f ca="1"/>
        <v>0</v>
      </c>
      <c r="L476" s="2" cm="1">
        <f t="array" aca="1" ref="L476" ca="1">IF(B476=0,0,INDIRECT("MRN_"&amp;A476))</f>
        <v>0</v>
      </c>
      <c r="M476" s="2">
        <f t="shared" ca="1" si="101"/>
        <v>0</v>
      </c>
      <c r="N476" s="2" t="str">
        <f t="shared" ca="1" si="102"/>
        <v>No</v>
      </c>
      <c r="O476" s="2" t="str">
        <f t="shared" ca="1" si="103"/>
        <v>No</v>
      </c>
      <c r="P476" s="2" t="str" cm="1">
        <f t="array" aca="1" ref="P476" ca="1">IF(OR(INDIRECT("MRN_"&amp;A476)="N/A",B476=0),"No","Yes")</f>
        <v>No</v>
      </c>
    </row>
    <row r="477" spans="1:16" x14ac:dyDescent="0.2">
      <c r="A477" s="62">
        <v>15</v>
      </c>
      <c r="B477" s="2">
        <f ca="1"/>
        <v>0</v>
      </c>
      <c r="C477" s="2">
        <f ca="1"/>
        <v>0</v>
      </c>
      <c r="D477" s="2">
        <f ca="1"/>
        <v>0</v>
      </c>
      <c r="E477" s="2">
        <f ca="1"/>
        <v>0</v>
      </c>
      <c r="F477" s="2">
        <f ca="1"/>
        <v>0</v>
      </c>
      <c r="G477" s="2">
        <f ca="1"/>
        <v>0</v>
      </c>
      <c r="H477" s="2">
        <f ca="1"/>
        <v>0</v>
      </c>
      <c r="I477" s="2">
        <f ca="1"/>
        <v>0</v>
      </c>
      <c r="J477" s="2">
        <f ca="1"/>
        <v>0</v>
      </c>
      <c r="K477" s="2">
        <f ca="1"/>
        <v>0</v>
      </c>
      <c r="L477" s="2" cm="1">
        <f t="array" aca="1" ref="L477" ca="1">IF(B477=0,0,INDIRECT("MRN_"&amp;A477))</f>
        <v>0</v>
      </c>
      <c r="M477" s="2">
        <f t="shared" ca="1" si="101"/>
        <v>0</v>
      </c>
      <c r="N477" s="2" t="str">
        <f t="shared" ca="1" si="102"/>
        <v>No</v>
      </c>
      <c r="O477" s="2" t="str">
        <f t="shared" ca="1" si="103"/>
        <v>No</v>
      </c>
      <c r="P477" s="2" t="str" cm="1">
        <f t="array" aca="1" ref="P477" ca="1">IF(OR(INDIRECT("MRN_"&amp;A477)="N/A",B477=0),"No","Yes")</f>
        <v>No</v>
      </c>
    </row>
    <row r="478" spans="1:16" x14ac:dyDescent="0.2">
      <c r="A478" s="62">
        <v>15</v>
      </c>
      <c r="B478" s="2">
        <f ca="1"/>
        <v>0</v>
      </c>
      <c r="C478" s="2">
        <f ca="1"/>
        <v>0</v>
      </c>
      <c r="D478" s="2">
        <f ca="1"/>
        <v>0</v>
      </c>
      <c r="E478" s="2">
        <f ca="1"/>
        <v>0</v>
      </c>
      <c r="F478" s="2">
        <f ca="1"/>
        <v>0</v>
      </c>
      <c r="G478" s="2">
        <f ca="1"/>
        <v>0</v>
      </c>
      <c r="H478" s="2">
        <f ca="1"/>
        <v>0</v>
      </c>
      <c r="I478" s="2">
        <f ca="1"/>
        <v>0</v>
      </c>
      <c r="J478" s="2">
        <f ca="1"/>
        <v>0</v>
      </c>
      <c r="K478" s="2">
        <f ca="1"/>
        <v>0</v>
      </c>
      <c r="L478" s="2" cm="1">
        <f t="array" aca="1" ref="L478" ca="1">IF(B478=0,0,INDIRECT("MRN_"&amp;A478))</f>
        <v>0</v>
      </c>
      <c r="M478" s="2">
        <f t="shared" ca="1" si="101"/>
        <v>0</v>
      </c>
      <c r="N478" s="2" t="str">
        <f t="shared" ca="1" si="102"/>
        <v>No</v>
      </c>
      <c r="O478" s="2" t="str">
        <f t="shared" ca="1" si="103"/>
        <v>No</v>
      </c>
      <c r="P478" s="2" t="str" cm="1">
        <f t="array" aca="1" ref="P478" ca="1">IF(OR(INDIRECT("MRN_"&amp;A478)="N/A",B478=0),"No","Yes")</f>
        <v>No</v>
      </c>
    </row>
    <row r="479" spans="1:16" x14ac:dyDescent="0.2">
      <c r="A479" s="62">
        <v>15</v>
      </c>
      <c r="B479" s="2">
        <f ca="1"/>
        <v>0</v>
      </c>
      <c r="C479" s="2">
        <f ca="1"/>
        <v>0</v>
      </c>
      <c r="D479" s="2">
        <f ca="1"/>
        <v>0</v>
      </c>
      <c r="E479" s="2">
        <f ca="1"/>
        <v>0</v>
      </c>
      <c r="F479" s="2">
        <f ca="1"/>
        <v>0</v>
      </c>
      <c r="G479" s="2">
        <f ca="1"/>
        <v>0</v>
      </c>
      <c r="H479" s="2">
        <f ca="1"/>
        <v>0</v>
      </c>
      <c r="I479" s="2">
        <f ca="1"/>
        <v>0</v>
      </c>
      <c r="J479" s="2">
        <f ca="1"/>
        <v>0</v>
      </c>
      <c r="K479" s="2">
        <f ca="1"/>
        <v>0</v>
      </c>
      <c r="L479" s="2" cm="1">
        <f t="array" aca="1" ref="L479" ca="1">IF(B479=0,0,INDIRECT("MRN_"&amp;A479))</f>
        <v>0</v>
      </c>
      <c r="M479" s="2">
        <f t="shared" ca="1" si="101"/>
        <v>0</v>
      </c>
      <c r="N479" s="2" t="str">
        <f t="shared" ca="1" si="102"/>
        <v>No</v>
      </c>
      <c r="O479" s="2" t="str">
        <f t="shared" ca="1" si="103"/>
        <v>No</v>
      </c>
      <c r="P479" s="2" t="str" cm="1">
        <f t="array" aca="1" ref="P479" ca="1">IF(OR(INDIRECT("MRN_"&amp;A479)="N/A",B479=0),"No","Yes")</f>
        <v>No</v>
      </c>
    </row>
    <row r="480" spans="1:16" x14ac:dyDescent="0.2">
      <c r="A480" s="62">
        <v>15</v>
      </c>
      <c r="B480" s="2">
        <f ca="1"/>
        <v>0</v>
      </c>
      <c r="C480" s="2">
        <f ca="1"/>
        <v>0</v>
      </c>
      <c r="D480" s="2">
        <f ca="1"/>
        <v>0</v>
      </c>
      <c r="E480" s="2">
        <f ca="1"/>
        <v>0</v>
      </c>
      <c r="F480" s="2">
        <f ca="1"/>
        <v>0</v>
      </c>
      <c r="G480" s="2">
        <f ca="1"/>
        <v>0</v>
      </c>
      <c r="H480" s="2">
        <f ca="1"/>
        <v>0</v>
      </c>
      <c r="I480" s="2">
        <f ca="1"/>
        <v>0</v>
      </c>
      <c r="J480" s="2">
        <f ca="1"/>
        <v>0</v>
      </c>
      <c r="K480" s="2">
        <f ca="1"/>
        <v>0</v>
      </c>
      <c r="L480" s="2" cm="1">
        <f t="array" aca="1" ref="L480" ca="1">IF(B480=0,0,INDIRECT("MRN_"&amp;A480))</f>
        <v>0</v>
      </c>
      <c r="M480" s="2">
        <f t="shared" ca="1" si="101"/>
        <v>0</v>
      </c>
      <c r="N480" s="2" t="str">
        <f t="shared" ca="1" si="102"/>
        <v>No</v>
      </c>
      <c r="O480" s="2" t="str">
        <f t="shared" ca="1" si="103"/>
        <v>No</v>
      </c>
      <c r="P480" s="2" t="str" cm="1">
        <f t="array" aca="1" ref="P480" ca="1">IF(OR(INDIRECT("MRN_"&amp;A480)="N/A",B480=0),"No","Yes")</f>
        <v>No</v>
      </c>
    </row>
    <row r="481" spans="1:16" x14ac:dyDescent="0.2">
      <c r="A481" s="62">
        <v>15</v>
      </c>
      <c r="B481" s="2">
        <f ca="1"/>
        <v>0</v>
      </c>
      <c r="C481" s="2">
        <f ca="1"/>
        <v>0</v>
      </c>
      <c r="D481" s="2">
        <f ca="1"/>
        <v>0</v>
      </c>
      <c r="E481" s="2">
        <f ca="1"/>
        <v>0</v>
      </c>
      <c r="F481" s="2">
        <f ca="1"/>
        <v>0</v>
      </c>
      <c r="G481" s="2">
        <f ca="1"/>
        <v>0</v>
      </c>
      <c r="H481" s="2">
        <f ca="1"/>
        <v>0</v>
      </c>
      <c r="I481" s="2">
        <f ca="1"/>
        <v>0</v>
      </c>
      <c r="J481" s="2">
        <f ca="1"/>
        <v>0</v>
      </c>
      <c r="K481" s="2">
        <f ca="1"/>
        <v>0</v>
      </c>
      <c r="L481" s="2" cm="1">
        <f t="array" aca="1" ref="L481" ca="1">IF(B481=0,0,INDIRECT("MRN_"&amp;A481))</f>
        <v>0</v>
      </c>
      <c r="M481" s="2">
        <f t="shared" ca="1" si="101"/>
        <v>0</v>
      </c>
      <c r="N481" s="2" t="str">
        <f t="shared" ca="1" si="102"/>
        <v>No</v>
      </c>
      <c r="O481" s="2" t="str">
        <f t="shared" ca="1" si="103"/>
        <v>No</v>
      </c>
      <c r="P481" s="2" t="str" cm="1">
        <f t="array" aca="1" ref="P481" ca="1">IF(OR(INDIRECT("MRN_"&amp;A481)="N/A",B481=0),"No","Yes")</f>
        <v>No</v>
      </c>
    </row>
    <row r="482" spans="1:16" x14ac:dyDescent="0.2">
      <c r="A482" s="62">
        <v>15</v>
      </c>
      <c r="B482" s="2">
        <f ca="1"/>
        <v>0</v>
      </c>
      <c r="C482" s="2">
        <f ca="1"/>
        <v>0</v>
      </c>
      <c r="D482" s="2">
        <f ca="1"/>
        <v>0</v>
      </c>
      <c r="E482" s="2">
        <f ca="1"/>
        <v>0</v>
      </c>
      <c r="F482" s="2">
        <f ca="1"/>
        <v>0</v>
      </c>
      <c r="G482" s="2">
        <f ca="1"/>
        <v>0</v>
      </c>
      <c r="H482" s="2">
        <f ca="1"/>
        <v>0</v>
      </c>
      <c r="I482" s="2">
        <f ca="1"/>
        <v>0</v>
      </c>
      <c r="J482" s="2">
        <f ca="1"/>
        <v>0</v>
      </c>
      <c r="K482" s="2">
        <f ca="1"/>
        <v>0</v>
      </c>
      <c r="L482" s="2" cm="1">
        <f t="array" aca="1" ref="L482" ca="1">IF(B482=0,0,INDIRECT("MRN_"&amp;A482))</f>
        <v>0</v>
      </c>
      <c r="M482" s="2">
        <f t="shared" ca="1" si="101"/>
        <v>0</v>
      </c>
      <c r="N482" s="2" t="str">
        <f t="shared" ca="1" si="102"/>
        <v>No</v>
      </c>
      <c r="O482" s="2" t="str">
        <f t="shared" ca="1" si="103"/>
        <v>No</v>
      </c>
      <c r="P482" s="2" t="str" cm="1">
        <f t="array" aca="1" ref="P482" ca="1">IF(OR(INDIRECT("MRN_"&amp;A482)="N/A",B482=0),"No","Yes")</f>
        <v>No</v>
      </c>
    </row>
    <row r="483" spans="1:16" x14ac:dyDescent="0.2">
      <c r="A483" s="62">
        <v>15</v>
      </c>
      <c r="B483" s="2">
        <f ca="1"/>
        <v>0</v>
      </c>
      <c r="C483" s="2">
        <f ca="1"/>
        <v>0</v>
      </c>
      <c r="D483" s="2">
        <f ca="1"/>
        <v>0</v>
      </c>
      <c r="E483" s="2">
        <f ca="1"/>
        <v>0</v>
      </c>
      <c r="F483" s="2">
        <f ca="1"/>
        <v>0</v>
      </c>
      <c r="G483" s="2">
        <f ca="1"/>
        <v>0</v>
      </c>
      <c r="H483" s="2">
        <f ca="1"/>
        <v>0</v>
      </c>
      <c r="I483" s="2">
        <f ca="1"/>
        <v>0</v>
      </c>
      <c r="J483" s="2">
        <f ca="1"/>
        <v>0</v>
      </c>
      <c r="K483" s="2">
        <f ca="1"/>
        <v>0</v>
      </c>
      <c r="L483" s="2" cm="1">
        <f t="array" aca="1" ref="L483" ca="1">IF(B483=0,0,INDIRECT("MRN_"&amp;A483))</f>
        <v>0</v>
      </c>
      <c r="M483" s="2">
        <f t="shared" ca="1" si="101"/>
        <v>0</v>
      </c>
      <c r="N483" s="2" t="str">
        <f t="shared" ca="1" si="102"/>
        <v>No</v>
      </c>
      <c r="O483" s="2" t="str">
        <f t="shared" ca="1" si="103"/>
        <v>No</v>
      </c>
      <c r="P483" s="2" t="str" cm="1">
        <f t="array" aca="1" ref="P483" ca="1">IF(OR(INDIRECT("MRN_"&amp;A483)="N/A",B483=0),"No","Yes")</f>
        <v>No</v>
      </c>
    </row>
    <row r="484" spans="1:16" x14ac:dyDescent="0.2">
      <c r="A484" s="62">
        <v>15</v>
      </c>
      <c r="B484" s="2">
        <f ca="1"/>
        <v>0</v>
      </c>
      <c r="C484" s="2">
        <f ca="1"/>
        <v>0</v>
      </c>
      <c r="D484" s="2">
        <f ca="1"/>
        <v>0</v>
      </c>
      <c r="E484" s="2">
        <f ca="1"/>
        <v>0</v>
      </c>
      <c r="F484" s="2">
        <f ca="1"/>
        <v>0</v>
      </c>
      <c r="G484" s="2">
        <f ca="1"/>
        <v>0</v>
      </c>
      <c r="H484" s="2">
        <f ca="1"/>
        <v>0</v>
      </c>
      <c r="I484" s="2">
        <f ca="1"/>
        <v>0</v>
      </c>
      <c r="J484" s="2">
        <f ca="1"/>
        <v>0</v>
      </c>
      <c r="K484" s="2">
        <f ca="1"/>
        <v>0</v>
      </c>
      <c r="L484" s="2" cm="1">
        <f t="array" aca="1" ref="L484" ca="1">IF(B484=0,0,INDIRECT("MRN_"&amp;A484))</f>
        <v>0</v>
      </c>
      <c r="M484" s="2">
        <f t="shared" ca="1" si="101"/>
        <v>0</v>
      </c>
      <c r="N484" s="2" t="str">
        <f t="shared" ca="1" si="102"/>
        <v>No</v>
      </c>
      <c r="O484" s="2" t="str">
        <f t="shared" ca="1" si="103"/>
        <v>No</v>
      </c>
      <c r="P484" s="2" t="str" cm="1">
        <f t="array" aca="1" ref="P484" ca="1">IF(OR(INDIRECT("MRN_"&amp;A484)="N/A",B484=0),"No","Yes")</f>
        <v>No</v>
      </c>
    </row>
    <row r="485" spans="1:16" x14ac:dyDescent="0.2">
      <c r="A485" s="62">
        <v>15</v>
      </c>
      <c r="B485" s="2">
        <f ca="1"/>
        <v>0</v>
      </c>
      <c r="C485" s="2">
        <f ca="1"/>
        <v>0</v>
      </c>
      <c r="D485" s="2">
        <f ca="1"/>
        <v>0</v>
      </c>
      <c r="E485" s="2">
        <f ca="1"/>
        <v>0</v>
      </c>
      <c r="F485" s="2">
        <f ca="1"/>
        <v>0</v>
      </c>
      <c r="G485" s="2">
        <f ca="1"/>
        <v>0</v>
      </c>
      <c r="H485" s="2">
        <f ca="1"/>
        <v>0</v>
      </c>
      <c r="I485" s="2">
        <f ca="1"/>
        <v>0</v>
      </c>
      <c r="J485" s="2">
        <f ca="1"/>
        <v>0</v>
      </c>
      <c r="K485" s="2">
        <f ca="1"/>
        <v>0</v>
      </c>
      <c r="L485" s="2" cm="1">
        <f t="array" aca="1" ref="L485" ca="1">IF(B485=0,0,INDIRECT("MRN_"&amp;A485))</f>
        <v>0</v>
      </c>
      <c r="M485" s="2">
        <f t="shared" ref="M485:M548" ca="1" si="104">IF(B485=0,0,"Client_"&amp;A485)</f>
        <v>0</v>
      </c>
      <c r="N485" s="2" t="str">
        <f t="shared" ref="N485:N548" ca="1" si="105">IF(J485=0,"No","Yes")</f>
        <v>No</v>
      </c>
      <c r="O485" s="2" t="str">
        <f t="shared" ref="O485:O548" ca="1" si="106">IF(I485=0,"No","Yes")</f>
        <v>No</v>
      </c>
      <c r="P485" s="2" t="str" cm="1">
        <f t="array" aca="1" ref="P485" ca="1">IF(OR(INDIRECT("MRN_"&amp;A485)="N/A",B485=0),"No","Yes")</f>
        <v>No</v>
      </c>
    </row>
    <row r="486" spans="1:16" x14ac:dyDescent="0.2">
      <c r="A486" s="62">
        <v>16</v>
      </c>
      <c r="B486" s="2" cm="1">
        <f t="array" aca="1" ref="B486:K515" ca="1">INDIRECT("Services_"&amp;A486)</f>
        <v>0</v>
      </c>
      <c r="C486" s="2">
        <f ca="1"/>
        <v>0</v>
      </c>
      <c r="D486" s="2">
        <f ca="1"/>
        <v>0</v>
      </c>
      <c r="E486" s="2">
        <f ca="1"/>
        <v>0</v>
      </c>
      <c r="F486" s="2">
        <f ca="1"/>
        <v>0</v>
      </c>
      <c r="G486" s="2">
        <f ca="1"/>
        <v>0</v>
      </c>
      <c r="H486" s="2">
        <f ca="1"/>
        <v>0</v>
      </c>
      <c r="I486" s="2">
        <f ca="1"/>
        <v>0</v>
      </c>
      <c r="J486" s="2">
        <f ca="1"/>
        <v>0</v>
      </c>
      <c r="K486" s="2">
        <f ca="1"/>
        <v>0</v>
      </c>
      <c r="L486" s="2" cm="1">
        <f t="array" aca="1" ref="L486" ca="1">IF(B486=0,0,INDIRECT("MRN_"&amp;A486))</f>
        <v>0</v>
      </c>
      <c r="M486" s="2">
        <f t="shared" ca="1" si="104"/>
        <v>0</v>
      </c>
      <c r="N486" s="2" t="str">
        <f t="shared" ca="1" si="105"/>
        <v>No</v>
      </c>
      <c r="O486" s="2" t="str">
        <f t="shared" ca="1" si="106"/>
        <v>No</v>
      </c>
      <c r="P486" s="2" t="str" cm="1">
        <f t="array" aca="1" ref="P486" ca="1">IF(OR(INDIRECT("MRN_"&amp;A486)="N/A",B486=0),"No","Yes")</f>
        <v>No</v>
      </c>
    </row>
    <row r="487" spans="1:16" x14ac:dyDescent="0.2">
      <c r="A487" s="62">
        <v>16</v>
      </c>
      <c r="B487" s="2">
        <f ca="1"/>
        <v>0</v>
      </c>
      <c r="C487" s="2">
        <f ca="1"/>
        <v>0</v>
      </c>
      <c r="D487" s="2">
        <f ca="1"/>
        <v>0</v>
      </c>
      <c r="E487" s="2">
        <f ca="1"/>
        <v>0</v>
      </c>
      <c r="F487" s="2">
        <f ca="1"/>
        <v>0</v>
      </c>
      <c r="G487" s="2">
        <f ca="1"/>
        <v>0</v>
      </c>
      <c r="H487" s="2">
        <f ca="1"/>
        <v>0</v>
      </c>
      <c r="I487" s="2">
        <f ca="1"/>
        <v>0</v>
      </c>
      <c r="J487" s="2">
        <f ca="1"/>
        <v>0</v>
      </c>
      <c r="K487" s="2">
        <f ca="1"/>
        <v>0</v>
      </c>
      <c r="L487" s="2" cm="1">
        <f t="array" aca="1" ref="L487" ca="1">IF(B487=0,0,INDIRECT("MRN_"&amp;A487))</f>
        <v>0</v>
      </c>
      <c r="M487" s="2">
        <f t="shared" ca="1" si="104"/>
        <v>0</v>
      </c>
      <c r="N487" s="2" t="str">
        <f t="shared" ca="1" si="105"/>
        <v>No</v>
      </c>
      <c r="O487" s="2" t="str">
        <f t="shared" ca="1" si="106"/>
        <v>No</v>
      </c>
      <c r="P487" s="2" t="str" cm="1">
        <f t="array" aca="1" ref="P487" ca="1">IF(OR(INDIRECT("MRN_"&amp;A487)="N/A",B487=0),"No","Yes")</f>
        <v>No</v>
      </c>
    </row>
    <row r="488" spans="1:16" x14ac:dyDescent="0.2">
      <c r="A488" s="62">
        <v>16</v>
      </c>
      <c r="B488" s="2">
        <f ca="1"/>
        <v>0</v>
      </c>
      <c r="C488" s="2">
        <f ca="1"/>
        <v>0</v>
      </c>
      <c r="D488" s="2">
        <f ca="1"/>
        <v>0</v>
      </c>
      <c r="E488" s="2">
        <f ca="1"/>
        <v>0</v>
      </c>
      <c r="F488" s="2">
        <f ca="1"/>
        <v>0</v>
      </c>
      <c r="G488" s="2">
        <f ca="1"/>
        <v>0</v>
      </c>
      <c r="H488" s="2">
        <f ca="1"/>
        <v>0</v>
      </c>
      <c r="I488" s="2">
        <f ca="1"/>
        <v>0</v>
      </c>
      <c r="J488" s="2">
        <f ca="1"/>
        <v>0</v>
      </c>
      <c r="K488" s="2">
        <f ca="1"/>
        <v>0</v>
      </c>
      <c r="L488" s="2" cm="1">
        <f t="array" aca="1" ref="L488" ca="1">IF(B488=0,0,INDIRECT("MRN_"&amp;A488))</f>
        <v>0</v>
      </c>
      <c r="M488" s="2">
        <f t="shared" ca="1" si="104"/>
        <v>0</v>
      </c>
      <c r="N488" s="2" t="str">
        <f t="shared" ca="1" si="105"/>
        <v>No</v>
      </c>
      <c r="O488" s="2" t="str">
        <f t="shared" ca="1" si="106"/>
        <v>No</v>
      </c>
      <c r="P488" s="2" t="str" cm="1">
        <f t="array" aca="1" ref="P488" ca="1">IF(OR(INDIRECT("MRN_"&amp;A488)="N/A",B488=0),"No","Yes")</f>
        <v>No</v>
      </c>
    </row>
    <row r="489" spans="1:16" x14ac:dyDescent="0.2">
      <c r="A489" s="62">
        <v>16</v>
      </c>
      <c r="B489" s="2">
        <f ca="1"/>
        <v>0</v>
      </c>
      <c r="C489" s="2">
        <f ca="1"/>
        <v>0</v>
      </c>
      <c r="D489" s="2">
        <f ca="1"/>
        <v>0</v>
      </c>
      <c r="E489" s="2">
        <f ca="1"/>
        <v>0</v>
      </c>
      <c r="F489" s="2">
        <f ca="1"/>
        <v>0</v>
      </c>
      <c r="G489" s="2">
        <f ca="1"/>
        <v>0</v>
      </c>
      <c r="H489" s="2">
        <f ca="1"/>
        <v>0</v>
      </c>
      <c r="I489" s="2">
        <f ca="1"/>
        <v>0</v>
      </c>
      <c r="J489" s="2">
        <f ca="1"/>
        <v>0</v>
      </c>
      <c r="K489" s="2">
        <f ca="1"/>
        <v>0</v>
      </c>
      <c r="L489" s="2" cm="1">
        <f t="array" aca="1" ref="L489" ca="1">IF(B489=0,0,INDIRECT("MRN_"&amp;A489))</f>
        <v>0</v>
      </c>
      <c r="M489" s="2">
        <f t="shared" ca="1" si="104"/>
        <v>0</v>
      </c>
      <c r="N489" s="2" t="str">
        <f t="shared" ca="1" si="105"/>
        <v>No</v>
      </c>
      <c r="O489" s="2" t="str">
        <f t="shared" ca="1" si="106"/>
        <v>No</v>
      </c>
      <c r="P489" s="2" t="str" cm="1">
        <f t="array" aca="1" ref="P489" ca="1">IF(OR(INDIRECT("MRN_"&amp;A489)="N/A",B489=0),"No","Yes")</f>
        <v>No</v>
      </c>
    </row>
    <row r="490" spans="1:16" x14ac:dyDescent="0.2">
      <c r="A490" s="62">
        <v>16</v>
      </c>
      <c r="B490" s="2">
        <f ca="1"/>
        <v>0</v>
      </c>
      <c r="C490" s="2">
        <f ca="1"/>
        <v>0</v>
      </c>
      <c r="D490" s="2">
        <f ca="1"/>
        <v>0</v>
      </c>
      <c r="E490" s="2">
        <f ca="1"/>
        <v>0</v>
      </c>
      <c r="F490" s="2">
        <f ca="1"/>
        <v>0</v>
      </c>
      <c r="G490" s="2">
        <f ca="1"/>
        <v>0</v>
      </c>
      <c r="H490" s="2">
        <f ca="1"/>
        <v>0</v>
      </c>
      <c r="I490" s="2">
        <f ca="1"/>
        <v>0</v>
      </c>
      <c r="J490" s="2">
        <f ca="1"/>
        <v>0</v>
      </c>
      <c r="K490" s="2">
        <f ca="1"/>
        <v>0</v>
      </c>
      <c r="L490" s="2" cm="1">
        <f t="array" aca="1" ref="L490" ca="1">IF(B490=0,0,INDIRECT("MRN_"&amp;A490))</f>
        <v>0</v>
      </c>
      <c r="M490" s="2">
        <f t="shared" ca="1" si="104"/>
        <v>0</v>
      </c>
      <c r="N490" s="2" t="str">
        <f t="shared" ca="1" si="105"/>
        <v>No</v>
      </c>
      <c r="O490" s="2" t="str">
        <f t="shared" ca="1" si="106"/>
        <v>No</v>
      </c>
      <c r="P490" s="2" t="str" cm="1">
        <f t="array" aca="1" ref="P490" ca="1">IF(OR(INDIRECT("MRN_"&amp;A490)="N/A",B490=0),"No","Yes")</f>
        <v>No</v>
      </c>
    </row>
    <row r="491" spans="1:16" x14ac:dyDescent="0.2">
      <c r="A491" s="62">
        <v>16</v>
      </c>
      <c r="B491" s="2">
        <f ca="1"/>
        <v>0</v>
      </c>
      <c r="C491" s="2">
        <f ca="1"/>
        <v>0</v>
      </c>
      <c r="D491" s="2">
        <f ca="1"/>
        <v>0</v>
      </c>
      <c r="E491" s="2">
        <f ca="1"/>
        <v>0</v>
      </c>
      <c r="F491" s="2">
        <f ca="1"/>
        <v>0</v>
      </c>
      <c r="G491" s="2">
        <f ca="1"/>
        <v>0</v>
      </c>
      <c r="H491" s="2">
        <f ca="1"/>
        <v>0</v>
      </c>
      <c r="I491" s="2">
        <f ca="1"/>
        <v>0</v>
      </c>
      <c r="J491" s="2">
        <f ca="1"/>
        <v>0</v>
      </c>
      <c r="K491" s="2">
        <f ca="1"/>
        <v>0</v>
      </c>
      <c r="L491" s="2" cm="1">
        <f t="array" aca="1" ref="L491" ca="1">IF(B491=0,0,INDIRECT("MRN_"&amp;A491))</f>
        <v>0</v>
      </c>
      <c r="M491" s="2">
        <f t="shared" ca="1" si="104"/>
        <v>0</v>
      </c>
      <c r="N491" s="2" t="str">
        <f t="shared" ca="1" si="105"/>
        <v>No</v>
      </c>
      <c r="O491" s="2" t="str">
        <f t="shared" ca="1" si="106"/>
        <v>No</v>
      </c>
      <c r="P491" s="2" t="str" cm="1">
        <f t="array" aca="1" ref="P491" ca="1">IF(OR(INDIRECT("MRN_"&amp;A491)="N/A",B491=0),"No","Yes")</f>
        <v>No</v>
      </c>
    </row>
    <row r="492" spans="1:16" x14ac:dyDescent="0.2">
      <c r="A492" s="62">
        <v>16</v>
      </c>
      <c r="B492" s="2">
        <f ca="1"/>
        <v>0</v>
      </c>
      <c r="C492" s="2">
        <f ca="1"/>
        <v>0</v>
      </c>
      <c r="D492" s="2">
        <f ca="1"/>
        <v>0</v>
      </c>
      <c r="E492" s="2">
        <f ca="1"/>
        <v>0</v>
      </c>
      <c r="F492" s="2">
        <f ca="1"/>
        <v>0</v>
      </c>
      <c r="G492" s="2">
        <f ca="1"/>
        <v>0</v>
      </c>
      <c r="H492" s="2">
        <f ca="1"/>
        <v>0</v>
      </c>
      <c r="I492" s="2">
        <f ca="1"/>
        <v>0</v>
      </c>
      <c r="J492" s="2">
        <f ca="1"/>
        <v>0</v>
      </c>
      <c r="K492" s="2">
        <f ca="1"/>
        <v>0</v>
      </c>
      <c r="L492" s="2" cm="1">
        <f t="array" aca="1" ref="L492" ca="1">IF(B492=0,0,INDIRECT("MRN_"&amp;A492))</f>
        <v>0</v>
      </c>
      <c r="M492" s="2">
        <f t="shared" ca="1" si="104"/>
        <v>0</v>
      </c>
      <c r="N492" s="2" t="str">
        <f t="shared" ca="1" si="105"/>
        <v>No</v>
      </c>
      <c r="O492" s="2" t="str">
        <f t="shared" ca="1" si="106"/>
        <v>No</v>
      </c>
      <c r="P492" s="2" t="str" cm="1">
        <f t="array" aca="1" ref="P492" ca="1">IF(OR(INDIRECT("MRN_"&amp;A492)="N/A",B492=0),"No","Yes")</f>
        <v>No</v>
      </c>
    </row>
    <row r="493" spans="1:16" x14ac:dyDescent="0.2">
      <c r="A493" s="62">
        <v>16</v>
      </c>
      <c r="B493" s="2">
        <f ca="1"/>
        <v>0</v>
      </c>
      <c r="C493" s="2">
        <f ca="1"/>
        <v>0</v>
      </c>
      <c r="D493" s="2">
        <f ca="1"/>
        <v>0</v>
      </c>
      <c r="E493" s="2">
        <f ca="1"/>
        <v>0</v>
      </c>
      <c r="F493" s="2">
        <f ca="1"/>
        <v>0</v>
      </c>
      <c r="G493" s="2">
        <f ca="1"/>
        <v>0</v>
      </c>
      <c r="H493" s="2">
        <f ca="1"/>
        <v>0</v>
      </c>
      <c r="I493" s="2">
        <f ca="1"/>
        <v>0</v>
      </c>
      <c r="J493" s="2">
        <f ca="1"/>
        <v>0</v>
      </c>
      <c r="K493" s="2">
        <f ca="1"/>
        <v>0</v>
      </c>
      <c r="L493" s="2" cm="1">
        <f t="array" aca="1" ref="L493" ca="1">IF(B493=0,0,INDIRECT("MRN_"&amp;A493))</f>
        <v>0</v>
      </c>
      <c r="M493" s="2">
        <f t="shared" ca="1" si="104"/>
        <v>0</v>
      </c>
      <c r="N493" s="2" t="str">
        <f t="shared" ca="1" si="105"/>
        <v>No</v>
      </c>
      <c r="O493" s="2" t="str">
        <f t="shared" ca="1" si="106"/>
        <v>No</v>
      </c>
      <c r="P493" s="2" t="str" cm="1">
        <f t="array" aca="1" ref="P493" ca="1">IF(OR(INDIRECT("MRN_"&amp;A493)="N/A",B493=0),"No","Yes")</f>
        <v>No</v>
      </c>
    </row>
    <row r="494" spans="1:16" x14ac:dyDescent="0.2">
      <c r="A494" s="62">
        <v>16</v>
      </c>
      <c r="B494" s="2">
        <f ca="1"/>
        <v>0</v>
      </c>
      <c r="C494" s="2">
        <f ca="1"/>
        <v>0</v>
      </c>
      <c r="D494" s="2">
        <f ca="1"/>
        <v>0</v>
      </c>
      <c r="E494" s="2">
        <f ca="1"/>
        <v>0</v>
      </c>
      <c r="F494" s="2">
        <f ca="1"/>
        <v>0</v>
      </c>
      <c r="G494" s="2">
        <f ca="1"/>
        <v>0</v>
      </c>
      <c r="H494" s="2">
        <f ca="1"/>
        <v>0</v>
      </c>
      <c r="I494" s="2">
        <f ca="1"/>
        <v>0</v>
      </c>
      <c r="J494" s="2">
        <f ca="1"/>
        <v>0</v>
      </c>
      <c r="K494" s="2">
        <f ca="1"/>
        <v>0</v>
      </c>
      <c r="L494" s="2" cm="1">
        <f t="array" aca="1" ref="L494" ca="1">IF(B494=0,0,INDIRECT("MRN_"&amp;A494))</f>
        <v>0</v>
      </c>
      <c r="M494" s="2">
        <f t="shared" ca="1" si="104"/>
        <v>0</v>
      </c>
      <c r="N494" s="2" t="str">
        <f t="shared" ca="1" si="105"/>
        <v>No</v>
      </c>
      <c r="O494" s="2" t="str">
        <f t="shared" ca="1" si="106"/>
        <v>No</v>
      </c>
      <c r="P494" s="2" t="str" cm="1">
        <f t="array" aca="1" ref="P494" ca="1">IF(OR(INDIRECT("MRN_"&amp;A494)="N/A",B494=0),"No","Yes")</f>
        <v>No</v>
      </c>
    </row>
    <row r="495" spans="1:16" x14ac:dyDescent="0.2">
      <c r="A495" s="62">
        <v>16</v>
      </c>
      <c r="B495" s="2">
        <f ca="1"/>
        <v>0</v>
      </c>
      <c r="C495" s="2">
        <f ca="1"/>
        <v>0</v>
      </c>
      <c r="D495" s="2">
        <f ca="1"/>
        <v>0</v>
      </c>
      <c r="E495" s="2">
        <f ca="1"/>
        <v>0</v>
      </c>
      <c r="F495" s="2">
        <f ca="1"/>
        <v>0</v>
      </c>
      <c r="G495" s="2">
        <f ca="1"/>
        <v>0</v>
      </c>
      <c r="H495" s="2">
        <f ca="1"/>
        <v>0</v>
      </c>
      <c r="I495" s="2">
        <f ca="1"/>
        <v>0</v>
      </c>
      <c r="J495" s="2">
        <f ca="1"/>
        <v>0</v>
      </c>
      <c r="K495" s="2">
        <f ca="1"/>
        <v>0</v>
      </c>
      <c r="L495" s="2" cm="1">
        <f t="array" aca="1" ref="L495" ca="1">IF(B495=0,0,INDIRECT("MRN_"&amp;A495))</f>
        <v>0</v>
      </c>
      <c r="M495" s="2">
        <f t="shared" ca="1" si="104"/>
        <v>0</v>
      </c>
      <c r="N495" s="2" t="str">
        <f t="shared" ca="1" si="105"/>
        <v>No</v>
      </c>
      <c r="O495" s="2" t="str">
        <f t="shared" ca="1" si="106"/>
        <v>No</v>
      </c>
      <c r="P495" s="2" t="str" cm="1">
        <f t="array" aca="1" ref="P495" ca="1">IF(OR(INDIRECT("MRN_"&amp;A495)="N/A",B495=0),"No","Yes")</f>
        <v>No</v>
      </c>
    </row>
    <row r="496" spans="1:16" x14ac:dyDescent="0.2">
      <c r="A496" s="62">
        <v>16</v>
      </c>
      <c r="B496" s="2">
        <f ca="1"/>
        <v>0</v>
      </c>
      <c r="C496" s="2">
        <f ca="1"/>
        <v>0</v>
      </c>
      <c r="D496" s="2">
        <f ca="1"/>
        <v>0</v>
      </c>
      <c r="E496" s="2">
        <f ca="1"/>
        <v>0</v>
      </c>
      <c r="F496" s="2">
        <f ca="1"/>
        <v>0</v>
      </c>
      <c r="G496" s="2">
        <f ca="1"/>
        <v>0</v>
      </c>
      <c r="H496" s="2">
        <f ca="1"/>
        <v>0</v>
      </c>
      <c r="I496" s="2">
        <f ca="1"/>
        <v>0</v>
      </c>
      <c r="J496" s="2">
        <f ca="1"/>
        <v>0</v>
      </c>
      <c r="K496" s="2">
        <f ca="1"/>
        <v>0</v>
      </c>
      <c r="L496" s="2" cm="1">
        <f t="array" aca="1" ref="L496" ca="1">IF(B496=0,0,INDIRECT("MRN_"&amp;A496))</f>
        <v>0</v>
      </c>
      <c r="M496" s="2">
        <f t="shared" ca="1" si="104"/>
        <v>0</v>
      </c>
      <c r="N496" s="2" t="str">
        <f t="shared" ca="1" si="105"/>
        <v>No</v>
      </c>
      <c r="O496" s="2" t="str">
        <f t="shared" ca="1" si="106"/>
        <v>No</v>
      </c>
      <c r="P496" s="2" t="str" cm="1">
        <f t="array" aca="1" ref="P496" ca="1">IF(OR(INDIRECT("MRN_"&amp;A496)="N/A",B496=0),"No","Yes")</f>
        <v>No</v>
      </c>
    </row>
    <row r="497" spans="1:16" x14ac:dyDescent="0.2">
      <c r="A497" s="62">
        <v>16</v>
      </c>
      <c r="B497" s="2">
        <f ca="1"/>
        <v>0</v>
      </c>
      <c r="C497" s="2">
        <f ca="1"/>
        <v>0</v>
      </c>
      <c r="D497" s="2">
        <f ca="1"/>
        <v>0</v>
      </c>
      <c r="E497" s="2">
        <f ca="1"/>
        <v>0</v>
      </c>
      <c r="F497" s="2">
        <f ca="1"/>
        <v>0</v>
      </c>
      <c r="G497" s="2">
        <f ca="1"/>
        <v>0</v>
      </c>
      <c r="H497" s="2">
        <f ca="1"/>
        <v>0</v>
      </c>
      <c r="I497" s="2">
        <f ca="1"/>
        <v>0</v>
      </c>
      <c r="J497" s="2">
        <f ca="1"/>
        <v>0</v>
      </c>
      <c r="K497" s="2">
        <f ca="1"/>
        <v>0</v>
      </c>
      <c r="L497" s="2" cm="1">
        <f t="array" aca="1" ref="L497" ca="1">IF(B497=0,0,INDIRECT("MRN_"&amp;A497))</f>
        <v>0</v>
      </c>
      <c r="M497" s="2">
        <f t="shared" ca="1" si="104"/>
        <v>0</v>
      </c>
      <c r="N497" s="2" t="str">
        <f t="shared" ca="1" si="105"/>
        <v>No</v>
      </c>
      <c r="O497" s="2" t="str">
        <f t="shared" ca="1" si="106"/>
        <v>No</v>
      </c>
      <c r="P497" s="2" t="str" cm="1">
        <f t="array" aca="1" ref="P497" ca="1">IF(OR(INDIRECT("MRN_"&amp;A497)="N/A",B497=0),"No","Yes")</f>
        <v>No</v>
      </c>
    </row>
    <row r="498" spans="1:16" x14ac:dyDescent="0.2">
      <c r="A498" s="62">
        <v>16</v>
      </c>
      <c r="B498" s="2">
        <f ca="1"/>
        <v>0</v>
      </c>
      <c r="C498" s="2">
        <f ca="1"/>
        <v>0</v>
      </c>
      <c r="D498" s="2">
        <f ca="1"/>
        <v>0</v>
      </c>
      <c r="E498" s="2">
        <f ca="1"/>
        <v>0</v>
      </c>
      <c r="F498" s="2">
        <f ca="1"/>
        <v>0</v>
      </c>
      <c r="G498" s="2">
        <f ca="1"/>
        <v>0</v>
      </c>
      <c r="H498" s="2">
        <f ca="1"/>
        <v>0</v>
      </c>
      <c r="I498" s="2">
        <f ca="1"/>
        <v>0</v>
      </c>
      <c r="J498" s="2">
        <f ca="1"/>
        <v>0</v>
      </c>
      <c r="K498" s="2">
        <f ca="1"/>
        <v>0</v>
      </c>
      <c r="L498" s="2" cm="1">
        <f t="array" aca="1" ref="L498" ca="1">IF(B498=0,0,INDIRECT("MRN_"&amp;A498))</f>
        <v>0</v>
      </c>
      <c r="M498" s="2">
        <f t="shared" ca="1" si="104"/>
        <v>0</v>
      </c>
      <c r="N498" s="2" t="str">
        <f t="shared" ca="1" si="105"/>
        <v>No</v>
      </c>
      <c r="O498" s="2" t="str">
        <f t="shared" ca="1" si="106"/>
        <v>No</v>
      </c>
      <c r="P498" s="2" t="str" cm="1">
        <f t="array" aca="1" ref="P498" ca="1">IF(OR(INDIRECT("MRN_"&amp;A498)="N/A",B498=0),"No","Yes")</f>
        <v>No</v>
      </c>
    </row>
    <row r="499" spans="1:16" x14ac:dyDescent="0.2">
      <c r="A499" s="62">
        <v>16</v>
      </c>
      <c r="B499" s="2">
        <f ca="1"/>
        <v>0</v>
      </c>
      <c r="C499" s="2">
        <f ca="1"/>
        <v>0</v>
      </c>
      <c r="D499" s="2">
        <f ca="1"/>
        <v>0</v>
      </c>
      <c r="E499" s="2">
        <f ca="1"/>
        <v>0</v>
      </c>
      <c r="F499" s="2">
        <f ca="1"/>
        <v>0</v>
      </c>
      <c r="G499" s="2">
        <f ca="1"/>
        <v>0</v>
      </c>
      <c r="H499" s="2">
        <f ca="1"/>
        <v>0</v>
      </c>
      <c r="I499" s="2">
        <f ca="1"/>
        <v>0</v>
      </c>
      <c r="J499" s="2">
        <f ca="1"/>
        <v>0</v>
      </c>
      <c r="K499" s="2">
        <f ca="1"/>
        <v>0</v>
      </c>
      <c r="L499" s="2" cm="1">
        <f t="array" aca="1" ref="L499" ca="1">IF(B499=0,0,INDIRECT("MRN_"&amp;A499))</f>
        <v>0</v>
      </c>
      <c r="M499" s="2">
        <f t="shared" ca="1" si="104"/>
        <v>0</v>
      </c>
      <c r="N499" s="2" t="str">
        <f t="shared" ca="1" si="105"/>
        <v>No</v>
      </c>
      <c r="O499" s="2" t="str">
        <f t="shared" ca="1" si="106"/>
        <v>No</v>
      </c>
      <c r="P499" s="2" t="str" cm="1">
        <f t="array" aca="1" ref="P499" ca="1">IF(OR(INDIRECT("MRN_"&amp;A499)="N/A",B499=0),"No","Yes")</f>
        <v>No</v>
      </c>
    </row>
    <row r="500" spans="1:16" x14ac:dyDescent="0.2">
      <c r="A500" s="62">
        <v>16</v>
      </c>
      <c r="B500" s="2">
        <f ca="1"/>
        <v>0</v>
      </c>
      <c r="C500" s="2">
        <f ca="1"/>
        <v>0</v>
      </c>
      <c r="D500" s="2">
        <f ca="1"/>
        <v>0</v>
      </c>
      <c r="E500" s="2">
        <f ca="1"/>
        <v>0</v>
      </c>
      <c r="F500" s="2">
        <f ca="1"/>
        <v>0</v>
      </c>
      <c r="G500" s="2">
        <f ca="1"/>
        <v>0</v>
      </c>
      <c r="H500" s="2">
        <f ca="1"/>
        <v>0</v>
      </c>
      <c r="I500" s="2">
        <f ca="1"/>
        <v>0</v>
      </c>
      <c r="J500" s="2">
        <f ca="1"/>
        <v>0</v>
      </c>
      <c r="K500" s="2">
        <f ca="1"/>
        <v>0</v>
      </c>
      <c r="L500" s="2" cm="1">
        <f t="array" aca="1" ref="L500" ca="1">IF(B500=0,0,INDIRECT("MRN_"&amp;A500))</f>
        <v>0</v>
      </c>
      <c r="M500" s="2">
        <f t="shared" ca="1" si="104"/>
        <v>0</v>
      </c>
      <c r="N500" s="2" t="str">
        <f t="shared" ca="1" si="105"/>
        <v>No</v>
      </c>
      <c r="O500" s="2" t="str">
        <f t="shared" ca="1" si="106"/>
        <v>No</v>
      </c>
      <c r="P500" s="2" t="str" cm="1">
        <f t="array" aca="1" ref="P500" ca="1">IF(OR(INDIRECT("MRN_"&amp;A500)="N/A",B500=0),"No","Yes")</f>
        <v>No</v>
      </c>
    </row>
    <row r="501" spans="1:16" x14ac:dyDescent="0.2">
      <c r="A501" s="62">
        <v>16</v>
      </c>
      <c r="B501" s="2">
        <f ca="1"/>
        <v>0</v>
      </c>
      <c r="C501" s="2">
        <f ca="1"/>
        <v>0</v>
      </c>
      <c r="D501" s="2">
        <f ca="1"/>
        <v>0</v>
      </c>
      <c r="E501" s="2">
        <f ca="1"/>
        <v>0</v>
      </c>
      <c r="F501" s="2">
        <f ca="1"/>
        <v>0</v>
      </c>
      <c r="G501" s="2">
        <f ca="1"/>
        <v>0</v>
      </c>
      <c r="H501" s="2">
        <f ca="1"/>
        <v>0</v>
      </c>
      <c r="I501" s="2">
        <f ca="1"/>
        <v>0</v>
      </c>
      <c r="J501" s="2">
        <f ca="1"/>
        <v>0</v>
      </c>
      <c r="K501" s="2">
        <f ca="1"/>
        <v>0</v>
      </c>
      <c r="L501" s="2" cm="1">
        <f t="array" aca="1" ref="L501" ca="1">IF(B501=0,0,INDIRECT("MRN_"&amp;A501))</f>
        <v>0</v>
      </c>
      <c r="M501" s="2">
        <f t="shared" ca="1" si="104"/>
        <v>0</v>
      </c>
      <c r="N501" s="2" t="str">
        <f t="shared" ca="1" si="105"/>
        <v>No</v>
      </c>
      <c r="O501" s="2" t="str">
        <f t="shared" ca="1" si="106"/>
        <v>No</v>
      </c>
      <c r="P501" s="2" t="str" cm="1">
        <f t="array" aca="1" ref="P501" ca="1">IF(OR(INDIRECT("MRN_"&amp;A501)="N/A",B501=0),"No","Yes")</f>
        <v>No</v>
      </c>
    </row>
    <row r="502" spans="1:16" x14ac:dyDescent="0.2">
      <c r="A502" s="62">
        <v>16</v>
      </c>
      <c r="B502" s="2">
        <f ca="1"/>
        <v>0</v>
      </c>
      <c r="C502" s="2">
        <f ca="1"/>
        <v>0</v>
      </c>
      <c r="D502" s="2">
        <f ca="1"/>
        <v>0</v>
      </c>
      <c r="E502" s="2">
        <f ca="1"/>
        <v>0</v>
      </c>
      <c r="F502" s="2">
        <f ca="1"/>
        <v>0</v>
      </c>
      <c r="G502" s="2">
        <f ca="1"/>
        <v>0</v>
      </c>
      <c r="H502" s="2">
        <f ca="1"/>
        <v>0</v>
      </c>
      <c r="I502" s="2">
        <f ca="1"/>
        <v>0</v>
      </c>
      <c r="J502" s="2">
        <f ca="1"/>
        <v>0</v>
      </c>
      <c r="K502" s="2">
        <f ca="1"/>
        <v>0</v>
      </c>
      <c r="L502" s="2" cm="1">
        <f t="array" aca="1" ref="L502" ca="1">IF(B502=0,0,INDIRECT("MRN_"&amp;A502))</f>
        <v>0</v>
      </c>
      <c r="M502" s="2">
        <f t="shared" ca="1" si="104"/>
        <v>0</v>
      </c>
      <c r="N502" s="2" t="str">
        <f t="shared" ca="1" si="105"/>
        <v>No</v>
      </c>
      <c r="O502" s="2" t="str">
        <f t="shared" ca="1" si="106"/>
        <v>No</v>
      </c>
      <c r="P502" s="2" t="str" cm="1">
        <f t="array" aca="1" ref="P502" ca="1">IF(OR(INDIRECT("MRN_"&amp;A502)="N/A",B502=0),"No","Yes")</f>
        <v>No</v>
      </c>
    </row>
    <row r="503" spans="1:16" x14ac:dyDescent="0.2">
      <c r="A503" s="62">
        <v>16</v>
      </c>
      <c r="B503" s="2">
        <f ca="1"/>
        <v>0</v>
      </c>
      <c r="C503" s="2">
        <f ca="1"/>
        <v>0</v>
      </c>
      <c r="D503" s="2">
        <f ca="1"/>
        <v>0</v>
      </c>
      <c r="E503" s="2">
        <f ca="1"/>
        <v>0</v>
      </c>
      <c r="F503" s="2">
        <f ca="1"/>
        <v>0</v>
      </c>
      <c r="G503" s="2">
        <f ca="1"/>
        <v>0</v>
      </c>
      <c r="H503" s="2">
        <f ca="1"/>
        <v>0</v>
      </c>
      <c r="I503" s="2">
        <f ca="1"/>
        <v>0</v>
      </c>
      <c r="J503" s="2">
        <f ca="1"/>
        <v>0</v>
      </c>
      <c r="K503" s="2">
        <f ca="1"/>
        <v>0</v>
      </c>
      <c r="L503" s="2" cm="1">
        <f t="array" aca="1" ref="L503" ca="1">IF(B503=0,0,INDIRECT("MRN_"&amp;A503))</f>
        <v>0</v>
      </c>
      <c r="M503" s="2">
        <f t="shared" ca="1" si="104"/>
        <v>0</v>
      </c>
      <c r="N503" s="2" t="str">
        <f t="shared" ca="1" si="105"/>
        <v>No</v>
      </c>
      <c r="O503" s="2" t="str">
        <f t="shared" ca="1" si="106"/>
        <v>No</v>
      </c>
      <c r="P503" s="2" t="str" cm="1">
        <f t="array" aca="1" ref="P503" ca="1">IF(OR(INDIRECT("MRN_"&amp;A503)="N/A",B503=0),"No","Yes")</f>
        <v>No</v>
      </c>
    </row>
    <row r="504" spans="1:16" x14ac:dyDescent="0.2">
      <c r="A504" s="62">
        <v>16</v>
      </c>
      <c r="B504" s="2">
        <f ca="1"/>
        <v>0</v>
      </c>
      <c r="C504" s="2">
        <f ca="1"/>
        <v>0</v>
      </c>
      <c r="D504" s="2">
        <f ca="1"/>
        <v>0</v>
      </c>
      <c r="E504" s="2">
        <f ca="1"/>
        <v>0</v>
      </c>
      <c r="F504" s="2">
        <f ca="1"/>
        <v>0</v>
      </c>
      <c r="G504" s="2">
        <f ca="1"/>
        <v>0</v>
      </c>
      <c r="H504" s="2">
        <f ca="1"/>
        <v>0</v>
      </c>
      <c r="I504" s="2">
        <f ca="1"/>
        <v>0</v>
      </c>
      <c r="J504" s="2">
        <f ca="1"/>
        <v>0</v>
      </c>
      <c r="K504" s="2">
        <f ca="1"/>
        <v>0</v>
      </c>
      <c r="L504" s="2" cm="1">
        <f t="array" aca="1" ref="L504" ca="1">IF(B504=0,0,INDIRECT("MRN_"&amp;A504))</f>
        <v>0</v>
      </c>
      <c r="M504" s="2">
        <f t="shared" ca="1" si="104"/>
        <v>0</v>
      </c>
      <c r="N504" s="2" t="str">
        <f t="shared" ca="1" si="105"/>
        <v>No</v>
      </c>
      <c r="O504" s="2" t="str">
        <f t="shared" ca="1" si="106"/>
        <v>No</v>
      </c>
      <c r="P504" s="2" t="str" cm="1">
        <f t="array" aca="1" ref="P504" ca="1">IF(OR(INDIRECT("MRN_"&amp;A504)="N/A",B504=0),"No","Yes")</f>
        <v>No</v>
      </c>
    </row>
    <row r="505" spans="1:16" x14ac:dyDescent="0.2">
      <c r="A505" s="62">
        <v>16</v>
      </c>
      <c r="B505" s="2">
        <f ca="1"/>
        <v>0</v>
      </c>
      <c r="C505" s="2">
        <f ca="1"/>
        <v>0</v>
      </c>
      <c r="D505" s="2">
        <f ca="1"/>
        <v>0</v>
      </c>
      <c r="E505" s="2">
        <f ca="1"/>
        <v>0</v>
      </c>
      <c r="F505" s="2">
        <f ca="1"/>
        <v>0</v>
      </c>
      <c r="G505" s="2">
        <f ca="1"/>
        <v>0</v>
      </c>
      <c r="H505" s="2">
        <f ca="1"/>
        <v>0</v>
      </c>
      <c r="I505" s="2">
        <f ca="1"/>
        <v>0</v>
      </c>
      <c r="J505" s="2">
        <f ca="1"/>
        <v>0</v>
      </c>
      <c r="K505" s="2">
        <f ca="1"/>
        <v>0</v>
      </c>
      <c r="L505" s="2" cm="1">
        <f t="array" aca="1" ref="L505" ca="1">IF(B505=0,0,INDIRECT("MRN_"&amp;A505))</f>
        <v>0</v>
      </c>
      <c r="M505" s="2">
        <f t="shared" ca="1" si="104"/>
        <v>0</v>
      </c>
      <c r="N505" s="2" t="str">
        <f t="shared" ca="1" si="105"/>
        <v>No</v>
      </c>
      <c r="O505" s="2" t="str">
        <f t="shared" ca="1" si="106"/>
        <v>No</v>
      </c>
      <c r="P505" s="2" t="str" cm="1">
        <f t="array" aca="1" ref="P505" ca="1">IF(OR(INDIRECT("MRN_"&amp;A505)="N/A",B505=0),"No","Yes")</f>
        <v>No</v>
      </c>
    </row>
    <row r="506" spans="1:16" x14ac:dyDescent="0.2">
      <c r="A506" s="62">
        <v>16</v>
      </c>
      <c r="B506" s="2">
        <f ca="1"/>
        <v>0</v>
      </c>
      <c r="C506" s="2">
        <f ca="1"/>
        <v>0</v>
      </c>
      <c r="D506" s="2">
        <f ca="1"/>
        <v>0</v>
      </c>
      <c r="E506" s="2">
        <f ca="1"/>
        <v>0</v>
      </c>
      <c r="F506" s="2">
        <f ca="1"/>
        <v>0</v>
      </c>
      <c r="G506" s="2">
        <f ca="1"/>
        <v>0</v>
      </c>
      <c r="H506" s="2">
        <f ca="1"/>
        <v>0</v>
      </c>
      <c r="I506" s="2">
        <f ca="1"/>
        <v>0</v>
      </c>
      <c r="J506" s="2">
        <f ca="1"/>
        <v>0</v>
      </c>
      <c r="K506" s="2">
        <f ca="1"/>
        <v>0</v>
      </c>
      <c r="L506" s="2" cm="1">
        <f t="array" aca="1" ref="L506" ca="1">IF(B506=0,0,INDIRECT("MRN_"&amp;A506))</f>
        <v>0</v>
      </c>
      <c r="M506" s="2">
        <f t="shared" ca="1" si="104"/>
        <v>0</v>
      </c>
      <c r="N506" s="2" t="str">
        <f t="shared" ca="1" si="105"/>
        <v>No</v>
      </c>
      <c r="O506" s="2" t="str">
        <f t="shared" ca="1" si="106"/>
        <v>No</v>
      </c>
      <c r="P506" s="2" t="str" cm="1">
        <f t="array" aca="1" ref="P506" ca="1">IF(OR(INDIRECT("MRN_"&amp;A506)="N/A",B506=0),"No","Yes")</f>
        <v>No</v>
      </c>
    </row>
    <row r="507" spans="1:16" x14ac:dyDescent="0.2">
      <c r="A507" s="62">
        <v>16</v>
      </c>
      <c r="B507" s="2">
        <f ca="1"/>
        <v>0</v>
      </c>
      <c r="C507" s="2">
        <f ca="1"/>
        <v>0</v>
      </c>
      <c r="D507" s="2">
        <f ca="1"/>
        <v>0</v>
      </c>
      <c r="E507" s="2">
        <f ca="1"/>
        <v>0</v>
      </c>
      <c r="F507" s="2">
        <f ca="1"/>
        <v>0</v>
      </c>
      <c r="G507" s="2">
        <f ca="1"/>
        <v>0</v>
      </c>
      <c r="H507" s="2">
        <f ca="1"/>
        <v>0</v>
      </c>
      <c r="I507" s="2">
        <f ca="1"/>
        <v>0</v>
      </c>
      <c r="J507" s="2">
        <f ca="1"/>
        <v>0</v>
      </c>
      <c r="K507" s="2">
        <f ca="1"/>
        <v>0</v>
      </c>
      <c r="L507" s="2" cm="1">
        <f t="array" aca="1" ref="L507" ca="1">IF(B507=0,0,INDIRECT("MRN_"&amp;A507))</f>
        <v>0</v>
      </c>
      <c r="M507" s="2">
        <f t="shared" ca="1" si="104"/>
        <v>0</v>
      </c>
      <c r="N507" s="2" t="str">
        <f t="shared" ca="1" si="105"/>
        <v>No</v>
      </c>
      <c r="O507" s="2" t="str">
        <f t="shared" ca="1" si="106"/>
        <v>No</v>
      </c>
      <c r="P507" s="2" t="str" cm="1">
        <f t="array" aca="1" ref="P507" ca="1">IF(OR(INDIRECT("MRN_"&amp;A507)="N/A",B507=0),"No","Yes")</f>
        <v>No</v>
      </c>
    </row>
    <row r="508" spans="1:16" x14ac:dyDescent="0.2">
      <c r="A508" s="62">
        <v>16</v>
      </c>
      <c r="B508" s="2">
        <f ca="1"/>
        <v>0</v>
      </c>
      <c r="C508" s="2">
        <f ca="1"/>
        <v>0</v>
      </c>
      <c r="D508" s="2">
        <f ca="1"/>
        <v>0</v>
      </c>
      <c r="E508" s="2">
        <f ca="1"/>
        <v>0</v>
      </c>
      <c r="F508" s="2">
        <f ca="1"/>
        <v>0</v>
      </c>
      <c r="G508" s="2">
        <f ca="1"/>
        <v>0</v>
      </c>
      <c r="H508" s="2">
        <f ca="1"/>
        <v>0</v>
      </c>
      <c r="I508" s="2">
        <f ca="1"/>
        <v>0</v>
      </c>
      <c r="J508" s="2">
        <f ca="1"/>
        <v>0</v>
      </c>
      <c r="K508" s="2">
        <f ca="1"/>
        <v>0</v>
      </c>
      <c r="L508" s="2" cm="1">
        <f t="array" aca="1" ref="L508" ca="1">IF(B508=0,0,INDIRECT("MRN_"&amp;A508))</f>
        <v>0</v>
      </c>
      <c r="M508" s="2">
        <f t="shared" ca="1" si="104"/>
        <v>0</v>
      </c>
      <c r="N508" s="2" t="str">
        <f t="shared" ca="1" si="105"/>
        <v>No</v>
      </c>
      <c r="O508" s="2" t="str">
        <f t="shared" ca="1" si="106"/>
        <v>No</v>
      </c>
      <c r="P508" s="2" t="str" cm="1">
        <f t="array" aca="1" ref="P508" ca="1">IF(OR(INDIRECT("MRN_"&amp;A508)="N/A",B508=0),"No","Yes")</f>
        <v>No</v>
      </c>
    </row>
    <row r="509" spans="1:16" x14ac:dyDescent="0.2">
      <c r="A509" s="62">
        <v>16</v>
      </c>
      <c r="B509" s="2">
        <f ca="1"/>
        <v>0</v>
      </c>
      <c r="C509" s="2">
        <f ca="1"/>
        <v>0</v>
      </c>
      <c r="D509" s="2">
        <f ca="1"/>
        <v>0</v>
      </c>
      <c r="E509" s="2">
        <f ca="1"/>
        <v>0</v>
      </c>
      <c r="F509" s="2">
        <f ca="1"/>
        <v>0</v>
      </c>
      <c r="G509" s="2">
        <f ca="1"/>
        <v>0</v>
      </c>
      <c r="H509" s="2">
        <f ca="1"/>
        <v>0</v>
      </c>
      <c r="I509" s="2">
        <f ca="1"/>
        <v>0</v>
      </c>
      <c r="J509" s="2">
        <f ca="1"/>
        <v>0</v>
      </c>
      <c r="K509" s="2">
        <f ca="1"/>
        <v>0</v>
      </c>
      <c r="L509" s="2" cm="1">
        <f t="array" aca="1" ref="L509" ca="1">IF(B509=0,0,INDIRECT("MRN_"&amp;A509))</f>
        <v>0</v>
      </c>
      <c r="M509" s="2">
        <f t="shared" ca="1" si="104"/>
        <v>0</v>
      </c>
      <c r="N509" s="2" t="str">
        <f t="shared" ca="1" si="105"/>
        <v>No</v>
      </c>
      <c r="O509" s="2" t="str">
        <f t="shared" ca="1" si="106"/>
        <v>No</v>
      </c>
      <c r="P509" s="2" t="str" cm="1">
        <f t="array" aca="1" ref="P509" ca="1">IF(OR(INDIRECT("MRN_"&amp;A509)="N/A",B509=0),"No","Yes")</f>
        <v>No</v>
      </c>
    </row>
    <row r="510" spans="1:16" x14ac:dyDescent="0.2">
      <c r="A510" s="62">
        <v>16</v>
      </c>
      <c r="B510" s="2">
        <f ca="1"/>
        <v>0</v>
      </c>
      <c r="C510" s="2">
        <f ca="1"/>
        <v>0</v>
      </c>
      <c r="D510" s="2">
        <f ca="1"/>
        <v>0</v>
      </c>
      <c r="E510" s="2">
        <f ca="1"/>
        <v>0</v>
      </c>
      <c r="F510" s="2">
        <f ca="1"/>
        <v>0</v>
      </c>
      <c r="G510" s="2">
        <f ca="1"/>
        <v>0</v>
      </c>
      <c r="H510" s="2">
        <f ca="1"/>
        <v>0</v>
      </c>
      <c r="I510" s="2">
        <f ca="1"/>
        <v>0</v>
      </c>
      <c r="J510" s="2">
        <f ca="1"/>
        <v>0</v>
      </c>
      <c r="K510" s="2">
        <f ca="1"/>
        <v>0</v>
      </c>
      <c r="L510" s="2" cm="1">
        <f t="array" aca="1" ref="L510" ca="1">IF(B510=0,0,INDIRECT("MRN_"&amp;A510))</f>
        <v>0</v>
      </c>
      <c r="M510" s="2">
        <f t="shared" ca="1" si="104"/>
        <v>0</v>
      </c>
      <c r="N510" s="2" t="str">
        <f t="shared" ca="1" si="105"/>
        <v>No</v>
      </c>
      <c r="O510" s="2" t="str">
        <f t="shared" ca="1" si="106"/>
        <v>No</v>
      </c>
      <c r="P510" s="2" t="str" cm="1">
        <f t="array" aca="1" ref="P510" ca="1">IF(OR(INDIRECT("MRN_"&amp;A510)="N/A",B510=0),"No","Yes")</f>
        <v>No</v>
      </c>
    </row>
    <row r="511" spans="1:16" x14ac:dyDescent="0.2">
      <c r="A511" s="62">
        <v>16</v>
      </c>
      <c r="B511" s="2">
        <f ca="1"/>
        <v>0</v>
      </c>
      <c r="C511" s="2">
        <f ca="1"/>
        <v>0</v>
      </c>
      <c r="D511" s="2">
        <f ca="1"/>
        <v>0</v>
      </c>
      <c r="E511" s="2">
        <f ca="1"/>
        <v>0</v>
      </c>
      <c r="F511" s="2">
        <f ca="1"/>
        <v>0</v>
      </c>
      <c r="G511" s="2">
        <f ca="1"/>
        <v>0</v>
      </c>
      <c r="H511" s="2">
        <f ca="1"/>
        <v>0</v>
      </c>
      <c r="I511" s="2">
        <f ca="1"/>
        <v>0</v>
      </c>
      <c r="J511" s="2">
        <f ca="1"/>
        <v>0</v>
      </c>
      <c r="K511" s="2">
        <f ca="1"/>
        <v>0</v>
      </c>
      <c r="L511" s="2" cm="1">
        <f t="array" aca="1" ref="L511" ca="1">IF(B511=0,0,INDIRECT("MRN_"&amp;A511))</f>
        <v>0</v>
      </c>
      <c r="M511" s="2">
        <f t="shared" ca="1" si="104"/>
        <v>0</v>
      </c>
      <c r="N511" s="2" t="str">
        <f t="shared" ca="1" si="105"/>
        <v>No</v>
      </c>
      <c r="O511" s="2" t="str">
        <f t="shared" ca="1" si="106"/>
        <v>No</v>
      </c>
      <c r="P511" s="2" t="str" cm="1">
        <f t="array" aca="1" ref="P511" ca="1">IF(OR(INDIRECT("MRN_"&amp;A511)="N/A",B511=0),"No","Yes")</f>
        <v>No</v>
      </c>
    </row>
    <row r="512" spans="1:16" x14ac:dyDescent="0.2">
      <c r="A512" s="62">
        <v>16</v>
      </c>
      <c r="B512" s="2">
        <f ca="1"/>
        <v>0</v>
      </c>
      <c r="C512" s="2">
        <f ca="1"/>
        <v>0</v>
      </c>
      <c r="D512" s="2">
        <f ca="1"/>
        <v>0</v>
      </c>
      <c r="E512" s="2">
        <f ca="1"/>
        <v>0</v>
      </c>
      <c r="F512" s="2">
        <f ca="1"/>
        <v>0</v>
      </c>
      <c r="G512" s="2">
        <f ca="1"/>
        <v>0</v>
      </c>
      <c r="H512" s="2">
        <f ca="1"/>
        <v>0</v>
      </c>
      <c r="I512" s="2">
        <f ca="1"/>
        <v>0</v>
      </c>
      <c r="J512" s="2">
        <f ca="1"/>
        <v>0</v>
      </c>
      <c r="K512" s="2">
        <f ca="1"/>
        <v>0</v>
      </c>
      <c r="L512" s="2" cm="1">
        <f t="array" aca="1" ref="L512" ca="1">IF(B512=0,0,INDIRECT("MRN_"&amp;A512))</f>
        <v>0</v>
      </c>
      <c r="M512" s="2">
        <f t="shared" ca="1" si="104"/>
        <v>0</v>
      </c>
      <c r="N512" s="2" t="str">
        <f t="shared" ca="1" si="105"/>
        <v>No</v>
      </c>
      <c r="O512" s="2" t="str">
        <f t="shared" ca="1" si="106"/>
        <v>No</v>
      </c>
      <c r="P512" s="2" t="str" cm="1">
        <f t="array" aca="1" ref="P512" ca="1">IF(OR(INDIRECT("MRN_"&amp;A512)="N/A",B512=0),"No","Yes")</f>
        <v>No</v>
      </c>
    </row>
    <row r="513" spans="1:16" x14ac:dyDescent="0.2">
      <c r="A513" s="62">
        <v>16</v>
      </c>
      <c r="B513" s="2">
        <f ca="1"/>
        <v>0</v>
      </c>
      <c r="C513" s="2">
        <f ca="1"/>
        <v>0</v>
      </c>
      <c r="D513" s="2">
        <f ca="1"/>
        <v>0</v>
      </c>
      <c r="E513" s="2">
        <f ca="1"/>
        <v>0</v>
      </c>
      <c r="F513" s="2">
        <f ca="1"/>
        <v>0</v>
      </c>
      <c r="G513" s="2">
        <f ca="1"/>
        <v>0</v>
      </c>
      <c r="H513" s="2">
        <f ca="1"/>
        <v>0</v>
      </c>
      <c r="I513" s="2">
        <f ca="1"/>
        <v>0</v>
      </c>
      <c r="J513" s="2">
        <f ca="1"/>
        <v>0</v>
      </c>
      <c r="K513" s="2">
        <f ca="1"/>
        <v>0</v>
      </c>
      <c r="L513" s="2" cm="1">
        <f t="array" aca="1" ref="L513" ca="1">IF(B513=0,0,INDIRECT("MRN_"&amp;A513))</f>
        <v>0</v>
      </c>
      <c r="M513" s="2">
        <f t="shared" ca="1" si="104"/>
        <v>0</v>
      </c>
      <c r="N513" s="2" t="str">
        <f t="shared" ca="1" si="105"/>
        <v>No</v>
      </c>
      <c r="O513" s="2" t="str">
        <f t="shared" ca="1" si="106"/>
        <v>No</v>
      </c>
      <c r="P513" s="2" t="str" cm="1">
        <f t="array" aca="1" ref="P513" ca="1">IF(OR(INDIRECT("MRN_"&amp;A513)="N/A",B513=0),"No","Yes")</f>
        <v>No</v>
      </c>
    </row>
    <row r="514" spans="1:16" x14ac:dyDescent="0.2">
      <c r="A514" s="62">
        <v>16</v>
      </c>
      <c r="B514" s="2">
        <f ca="1"/>
        <v>0</v>
      </c>
      <c r="C514" s="2">
        <f ca="1"/>
        <v>0</v>
      </c>
      <c r="D514" s="2">
        <f ca="1"/>
        <v>0</v>
      </c>
      <c r="E514" s="2">
        <f ca="1"/>
        <v>0</v>
      </c>
      <c r="F514" s="2">
        <f ca="1"/>
        <v>0</v>
      </c>
      <c r="G514" s="2">
        <f ca="1"/>
        <v>0</v>
      </c>
      <c r="H514" s="2">
        <f ca="1"/>
        <v>0</v>
      </c>
      <c r="I514" s="2">
        <f ca="1"/>
        <v>0</v>
      </c>
      <c r="J514" s="2">
        <f ca="1"/>
        <v>0</v>
      </c>
      <c r="K514" s="2">
        <f ca="1"/>
        <v>0</v>
      </c>
      <c r="L514" s="2" cm="1">
        <f t="array" aca="1" ref="L514" ca="1">IF(B514=0,0,INDIRECT("MRN_"&amp;A514))</f>
        <v>0</v>
      </c>
      <c r="M514" s="2">
        <f t="shared" ca="1" si="104"/>
        <v>0</v>
      </c>
      <c r="N514" s="2" t="str">
        <f t="shared" ca="1" si="105"/>
        <v>No</v>
      </c>
      <c r="O514" s="2" t="str">
        <f t="shared" ca="1" si="106"/>
        <v>No</v>
      </c>
      <c r="P514" s="2" t="str" cm="1">
        <f t="array" aca="1" ref="P514" ca="1">IF(OR(INDIRECT("MRN_"&amp;A514)="N/A",B514=0),"No","Yes")</f>
        <v>No</v>
      </c>
    </row>
    <row r="515" spans="1:16" x14ac:dyDescent="0.2">
      <c r="A515" s="62">
        <v>16</v>
      </c>
      <c r="B515" s="2">
        <f ca="1"/>
        <v>0</v>
      </c>
      <c r="C515" s="2">
        <f ca="1"/>
        <v>0</v>
      </c>
      <c r="D515" s="2">
        <f ca="1"/>
        <v>0</v>
      </c>
      <c r="E515" s="2">
        <f ca="1"/>
        <v>0</v>
      </c>
      <c r="F515" s="2">
        <f ca="1"/>
        <v>0</v>
      </c>
      <c r="G515" s="2">
        <f ca="1"/>
        <v>0</v>
      </c>
      <c r="H515" s="2">
        <f ca="1"/>
        <v>0</v>
      </c>
      <c r="I515" s="2">
        <f ca="1"/>
        <v>0</v>
      </c>
      <c r="J515" s="2">
        <f ca="1"/>
        <v>0</v>
      </c>
      <c r="K515" s="2">
        <f ca="1"/>
        <v>0</v>
      </c>
      <c r="L515" s="2" cm="1">
        <f t="array" aca="1" ref="L515" ca="1">IF(B515=0,0,INDIRECT("MRN_"&amp;A515))</f>
        <v>0</v>
      </c>
      <c r="M515" s="2">
        <f t="shared" ca="1" si="104"/>
        <v>0</v>
      </c>
      <c r="N515" s="2" t="str">
        <f t="shared" ca="1" si="105"/>
        <v>No</v>
      </c>
      <c r="O515" s="2" t="str">
        <f t="shared" ca="1" si="106"/>
        <v>No</v>
      </c>
      <c r="P515" s="2" t="str" cm="1">
        <f t="array" aca="1" ref="P515" ca="1">IF(OR(INDIRECT("MRN_"&amp;A515)="N/A",B515=0),"No","Yes")</f>
        <v>No</v>
      </c>
    </row>
    <row r="516" spans="1:16" x14ac:dyDescent="0.2">
      <c r="A516" s="62">
        <v>17</v>
      </c>
      <c r="B516" s="2" cm="1">
        <f t="array" aca="1" ref="B516:K545" ca="1">INDIRECT("Services_"&amp;A516)</f>
        <v>0</v>
      </c>
      <c r="C516" s="2">
        <f ca="1"/>
        <v>0</v>
      </c>
      <c r="D516" s="2">
        <f ca="1"/>
        <v>0</v>
      </c>
      <c r="E516" s="2">
        <f ca="1"/>
        <v>0</v>
      </c>
      <c r="F516" s="2">
        <f ca="1"/>
        <v>0</v>
      </c>
      <c r="G516" s="2">
        <f ca="1"/>
        <v>0</v>
      </c>
      <c r="H516" s="2">
        <f ca="1"/>
        <v>0</v>
      </c>
      <c r="I516" s="2">
        <f ca="1"/>
        <v>0</v>
      </c>
      <c r="J516" s="2">
        <f ca="1"/>
        <v>0</v>
      </c>
      <c r="K516" s="2">
        <f ca="1"/>
        <v>0</v>
      </c>
      <c r="L516" s="2" cm="1">
        <f t="array" aca="1" ref="L516" ca="1">IF(B516=0,0,INDIRECT("MRN_"&amp;A516))</f>
        <v>0</v>
      </c>
      <c r="M516" s="2">
        <f t="shared" ca="1" si="104"/>
        <v>0</v>
      </c>
      <c r="N516" s="2" t="str">
        <f t="shared" ca="1" si="105"/>
        <v>No</v>
      </c>
      <c r="O516" s="2" t="str">
        <f t="shared" ca="1" si="106"/>
        <v>No</v>
      </c>
      <c r="P516" s="2" t="str" cm="1">
        <f t="array" aca="1" ref="P516" ca="1">IF(OR(INDIRECT("MRN_"&amp;A516)="N/A",B516=0),"No","Yes")</f>
        <v>No</v>
      </c>
    </row>
    <row r="517" spans="1:16" x14ac:dyDescent="0.2">
      <c r="A517" s="62">
        <v>17</v>
      </c>
      <c r="B517" s="2">
        <f ca="1"/>
        <v>0</v>
      </c>
      <c r="C517" s="2">
        <f ca="1"/>
        <v>0</v>
      </c>
      <c r="D517" s="2">
        <f ca="1"/>
        <v>0</v>
      </c>
      <c r="E517" s="2">
        <f ca="1"/>
        <v>0</v>
      </c>
      <c r="F517" s="2">
        <f ca="1"/>
        <v>0</v>
      </c>
      <c r="G517" s="2">
        <f ca="1"/>
        <v>0</v>
      </c>
      <c r="H517" s="2">
        <f ca="1"/>
        <v>0</v>
      </c>
      <c r="I517" s="2">
        <f ca="1"/>
        <v>0</v>
      </c>
      <c r="J517" s="2">
        <f ca="1"/>
        <v>0</v>
      </c>
      <c r="K517" s="2">
        <f ca="1"/>
        <v>0</v>
      </c>
      <c r="L517" s="2" cm="1">
        <f t="array" aca="1" ref="L517" ca="1">IF(B517=0,0,INDIRECT("MRN_"&amp;A517))</f>
        <v>0</v>
      </c>
      <c r="M517" s="2">
        <f t="shared" ca="1" si="104"/>
        <v>0</v>
      </c>
      <c r="N517" s="2" t="str">
        <f t="shared" ca="1" si="105"/>
        <v>No</v>
      </c>
      <c r="O517" s="2" t="str">
        <f t="shared" ca="1" si="106"/>
        <v>No</v>
      </c>
      <c r="P517" s="2" t="str" cm="1">
        <f t="array" aca="1" ref="P517" ca="1">IF(OR(INDIRECT("MRN_"&amp;A517)="N/A",B517=0),"No","Yes")</f>
        <v>No</v>
      </c>
    </row>
    <row r="518" spans="1:16" x14ac:dyDescent="0.2">
      <c r="A518" s="62">
        <v>17</v>
      </c>
      <c r="B518" s="2">
        <f ca="1"/>
        <v>0</v>
      </c>
      <c r="C518" s="2">
        <f ca="1"/>
        <v>0</v>
      </c>
      <c r="D518" s="2">
        <f ca="1"/>
        <v>0</v>
      </c>
      <c r="E518" s="2">
        <f ca="1"/>
        <v>0</v>
      </c>
      <c r="F518" s="2">
        <f ca="1"/>
        <v>0</v>
      </c>
      <c r="G518" s="2">
        <f ca="1"/>
        <v>0</v>
      </c>
      <c r="H518" s="2">
        <f ca="1"/>
        <v>0</v>
      </c>
      <c r="I518" s="2">
        <f ca="1"/>
        <v>0</v>
      </c>
      <c r="J518" s="2">
        <f ca="1"/>
        <v>0</v>
      </c>
      <c r="K518" s="2">
        <f ca="1"/>
        <v>0</v>
      </c>
      <c r="L518" s="2" cm="1">
        <f t="array" aca="1" ref="L518" ca="1">IF(B518=0,0,INDIRECT("MRN_"&amp;A518))</f>
        <v>0</v>
      </c>
      <c r="M518" s="2">
        <f t="shared" ca="1" si="104"/>
        <v>0</v>
      </c>
      <c r="N518" s="2" t="str">
        <f t="shared" ca="1" si="105"/>
        <v>No</v>
      </c>
      <c r="O518" s="2" t="str">
        <f t="shared" ca="1" si="106"/>
        <v>No</v>
      </c>
      <c r="P518" s="2" t="str" cm="1">
        <f t="array" aca="1" ref="P518" ca="1">IF(OR(INDIRECT("MRN_"&amp;A518)="N/A",B518=0),"No","Yes")</f>
        <v>No</v>
      </c>
    </row>
    <row r="519" spans="1:16" x14ac:dyDescent="0.2">
      <c r="A519" s="62">
        <v>17</v>
      </c>
      <c r="B519" s="2">
        <f ca="1"/>
        <v>0</v>
      </c>
      <c r="C519" s="2">
        <f ca="1"/>
        <v>0</v>
      </c>
      <c r="D519" s="2">
        <f ca="1"/>
        <v>0</v>
      </c>
      <c r="E519" s="2">
        <f ca="1"/>
        <v>0</v>
      </c>
      <c r="F519" s="2">
        <f ca="1"/>
        <v>0</v>
      </c>
      <c r="G519" s="2">
        <f ca="1"/>
        <v>0</v>
      </c>
      <c r="H519" s="2">
        <f ca="1"/>
        <v>0</v>
      </c>
      <c r="I519" s="2">
        <f ca="1"/>
        <v>0</v>
      </c>
      <c r="J519" s="2">
        <f ca="1"/>
        <v>0</v>
      </c>
      <c r="K519" s="2">
        <f ca="1"/>
        <v>0</v>
      </c>
      <c r="L519" s="2" cm="1">
        <f t="array" aca="1" ref="L519" ca="1">IF(B519=0,0,INDIRECT("MRN_"&amp;A519))</f>
        <v>0</v>
      </c>
      <c r="M519" s="2">
        <f t="shared" ca="1" si="104"/>
        <v>0</v>
      </c>
      <c r="N519" s="2" t="str">
        <f t="shared" ca="1" si="105"/>
        <v>No</v>
      </c>
      <c r="O519" s="2" t="str">
        <f t="shared" ca="1" si="106"/>
        <v>No</v>
      </c>
      <c r="P519" s="2" t="str" cm="1">
        <f t="array" aca="1" ref="P519" ca="1">IF(OR(INDIRECT("MRN_"&amp;A519)="N/A",B519=0),"No","Yes")</f>
        <v>No</v>
      </c>
    </row>
    <row r="520" spans="1:16" x14ac:dyDescent="0.2">
      <c r="A520" s="62">
        <v>17</v>
      </c>
      <c r="B520" s="2">
        <f ca="1"/>
        <v>0</v>
      </c>
      <c r="C520" s="2">
        <f ca="1"/>
        <v>0</v>
      </c>
      <c r="D520" s="2">
        <f ca="1"/>
        <v>0</v>
      </c>
      <c r="E520" s="2">
        <f ca="1"/>
        <v>0</v>
      </c>
      <c r="F520" s="2">
        <f ca="1"/>
        <v>0</v>
      </c>
      <c r="G520" s="2">
        <f ca="1"/>
        <v>0</v>
      </c>
      <c r="H520" s="2">
        <f ca="1"/>
        <v>0</v>
      </c>
      <c r="I520" s="2">
        <f ca="1"/>
        <v>0</v>
      </c>
      <c r="J520" s="2">
        <f ca="1"/>
        <v>0</v>
      </c>
      <c r="K520" s="2">
        <f ca="1"/>
        <v>0</v>
      </c>
      <c r="L520" s="2" cm="1">
        <f t="array" aca="1" ref="L520" ca="1">IF(B520=0,0,INDIRECT("MRN_"&amp;A520))</f>
        <v>0</v>
      </c>
      <c r="M520" s="2">
        <f t="shared" ca="1" si="104"/>
        <v>0</v>
      </c>
      <c r="N520" s="2" t="str">
        <f t="shared" ca="1" si="105"/>
        <v>No</v>
      </c>
      <c r="O520" s="2" t="str">
        <f t="shared" ca="1" si="106"/>
        <v>No</v>
      </c>
      <c r="P520" s="2" t="str" cm="1">
        <f t="array" aca="1" ref="P520" ca="1">IF(OR(INDIRECT("MRN_"&amp;A520)="N/A",B520=0),"No","Yes")</f>
        <v>No</v>
      </c>
    </row>
    <row r="521" spans="1:16" x14ac:dyDescent="0.2">
      <c r="A521" s="62">
        <v>17</v>
      </c>
      <c r="B521" s="2">
        <f ca="1"/>
        <v>0</v>
      </c>
      <c r="C521" s="2">
        <f ca="1"/>
        <v>0</v>
      </c>
      <c r="D521" s="2">
        <f ca="1"/>
        <v>0</v>
      </c>
      <c r="E521" s="2">
        <f ca="1"/>
        <v>0</v>
      </c>
      <c r="F521" s="2">
        <f ca="1"/>
        <v>0</v>
      </c>
      <c r="G521" s="2">
        <f ca="1"/>
        <v>0</v>
      </c>
      <c r="H521" s="2">
        <f ca="1"/>
        <v>0</v>
      </c>
      <c r="I521" s="2">
        <f ca="1"/>
        <v>0</v>
      </c>
      <c r="J521" s="2">
        <f ca="1"/>
        <v>0</v>
      </c>
      <c r="K521" s="2">
        <f ca="1"/>
        <v>0</v>
      </c>
      <c r="L521" s="2" cm="1">
        <f t="array" aca="1" ref="L521" ca="1">IF(B521=0,0,INDIRECT("MRN_"&amp;A521))</f>
        <v>0</v>
      </c>
      <c r="M521" s="2">
        <f t="shared" ca="1" si="104"/>
        <v>0</v>
      </c>
      <c r="N521" s="2" t="str">
        <f t="shared" ca="1" si="105"/>
        <v>No</v>
      </c>
      <c r="O521" s="2" t="str">
        <f t="shared" ca="1" si="106"/>
        <v>No</v>
      </c>
      <c r="P521" s="2" t="str" cm="1">
        <f t="array" aca="1" ref="P521" ca="1">IF(OR(INDIRECT("MRN_"&amp;A521)="N/A",B521=0),"No","Yes")</f>
        <v>No</v>
      </c>
    </row>
    <row r="522" spans="1:16" x14ac:dyDescent="0.2">
      <c r="A522" s="62">
        <v>17</v>
      </c>
      <c r="B522" s="2">
        <f ca="1"/>
        <v>0</v>
      </c>
      <c r="C522" s="2">
        <f ca="1"/>
        <v>0</v>
      </c>
      <c r="D522" s="2">
        <f ca="1"/>
        <v>0</v>
      </c>
      <c r="E522" s="2">
        <f ca="1"/>
        <v>0</v>
      </c>
      <c r="F522" s="2">
        <f ca="1"/>
        <v>0</v>
      </c>
      <c r="G522" s="2">
        <f ca="1"/>
        <v>0</v>
      </c>
      <c r="H522" s="2">
        <f ca="1"/>
        <v>0</v>
      </c>
      <c r="I522" s="2">
        <f ca="1"/>
        <v>0</v>
      </c>
      <c r="J522" s="2">
        <f ca="1"/>
        <v>0</v>
      </c>
      <c r="K522" s="2">
        <f ca="1"/>
        <v>0</v>
      </c>
      <c r="L522" s="2" cm="1">
        <f t="array" aca="1" ref="L522" ca="1">IF(B522=0,0,INDIRECT("MRN_"&amp;A522))</f>
        <v>0</v>
      </c>
      <c r="M522" s="2">
        <f t="shared" ca="1" si="104"/>
        <v>0</v>
      </c>
      <c r="N522" s="2" t="str">
        <f t="shared" ca="1" si="105"/>
        <v>No</v>
      </c>
      <c r="O522" s="2" t="str">
        <f t="shared" ca="1" si="106"/>
        <v>No</v>
      </c>
      <c r="P522" s="2" t="str" cm="1">
        <f t="array" aca="1" ref="P522" ca="1">IF(OR(INDIRECT("MRN_"&amp;A522)="N/A",B522=0),"No","Yes")</f>
        <v>No</v>
      </c>
    </row>
    <row r="523" spans="1:16" x14ac:dyDescent="0.2">
      <c r="A523" s="62">
        <v>17</v>
      </c>
      <c r="B523" s="2">
        <f ca="1"/>
        <v>0</v>
      </c>
      <c r="C523" s="2">
        <f ca="1"/>
        <v>0</v>
      </c>
      <c r="D523" s="2">
        <f ca="1"/>
        <v>0</v>
      </c>
      <c r="E523" s="2">
        <f ca="1"/>
        <v>0</v>
      </c>
      <c r="F523" s="2">
        <f ca="1"/>
        <v>0</v>
      </c>
      <c r="G523" s="2">
        <f ca="1"/>
        <v>0</v>
      </c>
      <c r="H523" s="2">
        <f ca="1"/>
        <v>0</v>
      </c>
      <c r="I523" s="2">
        <f ca="1"/>
        <v>0</v>
      </c>
      <c r="J523" s="2">
        <f ca="1"/>
        <v>0</v>
      </c>
      <c r="K523" s="2">
        <f ca="1"/>
        <v>0</v>
      </c>
      <c r="L523" s="2" cm="1">
        <f t="array" aca="1" ref="L523" ca="1">IF(B523=0,0,INDIRECT("MRN_"&amp;A523))</f>
        <v>0</v>
      </c>
      <c r="M523" s="2">
        <f t="shared" ca="1" si="104"/>
        <v>0</v>
      </c>
      <c r="N523" s="2" t="str">
        <f t="shared" ca="1" si="105"/>
        <v>No</v>
      </c>
      <c r="O523" s="2" t="str">
        <f t="shared" ca="1" si="106"/>
        <v>No</v>
      </c>
      <c r="P523" s="2" t="str" cm="1">
        <f t="array" aca="1" ref="P523" ca="1">IF(OR(INDIRECT("MRN_"&amp;A523)="N/A",B523=0),"No","Yes")</f>
        <v>No</v>
      </c>
    </row>
    <row r="524" spans="1:16" x14ac:dyDescent="0.2">
      <c r="A524" s="62">
        <v>17</v>
      </c>
      <c r="B524" s="2">
        <f ca="1"/>
        <v>0</v>
      </c>
      <c r="C524" s="2">
        <f ca="1"/>
        <v>0</v>
      </c>
      <c r="D524" s="2">
        <f ca="1"/>
        <v>0</v>
      </c>
      <c r="E524" s="2">
        <f ca="1"/>
        <v>0</v>
      </c>
      <c r="F524" s="2">
        <f ca="1"/>
        <v>0</v>
      </c>
      <c r="G524" s="2">
        <f ca="1"/>
        <v>0</v>
      </c>
      <c r="H524" s="2">
        <f ca="1"/>
        <v>0</v>
      </c>
      <c r="I524" s="2">
        <f ca="1"/>
        <v>0</v>
      </c>
      <c r="J524" s="2">
        <f ca="1"/>
        <v>0</v>
      </c>
      <c r="K524" s="2">
        <f ca="1"/>
        <v>0</v>
      </c>
      <c r="L524" s="2" cm="1">
        <f t="array" aca="1" ref="L524" ca="1">IF(B524=0,0,INDIRECT("MRN_"&amp;A524))</f>
        <v>0</v>
      </c>
      <c r="M524" s="2">
        <f t="shared" ca="1" si="104"/>
        <v>0</v>
      </c>
      <c r="N524" s="2" t="str">
        <f t="shared" ca="1" si="105"/>
        <v>No</v>
      </c>
      <c r="O524" s="2" t="str">
        <f t="shared" ca="1" si="106"/>
        <v>No</v>
      </c>
      <c r="P524" s="2" t="str" cm="1">
        <f t="array" aca="1" ref="P524" ca="1">IF(OR(INDIRECT("MRN_"&amp;A524)="N/A",B524=0),"No","Yes")</f>
        <v>No</v>
      </c>
    </row>
    <row r="525" spans="1:16" x14ac:dyDescent="0.2">
      <c r="A525" s="62">
        <v>17</v>
      </c>
      <c r="B525" s="2">
        <f ca="1"/>
        <v>0</v>
      </c>
      <c r="C525" s="2">
        <f ca="1"/>
        <v>0</v>
      </c>
      <c r="D525" s="2">
        <f ca="1"/>
        <v>0</v>
      </c>
      <c r="E525" s="2">
        <f ca="1"/>
        <v>0</v>
      </c>
      <c r="F525" s="2">
        <f ca="1"/>
        <v>0</v>
      </c>
      <c r="G525" s="2">
        <f ca="1"/>
        <v>0</v>
      </c>
      <c r="H525" s="2">
        <f ca="1"/>
        <v>0</v>
      </c>
      <c r="I525" s="2">
        <f ca="1"/>
        <v>0</v>
      </c>
      <c r="J525" s="2">
        <f ca="1"/>
        <v>0</v>
      </c>
      <c r="K525" s="2">
        <f ca="1"/>
        <v>0</v>
      </c>
      <c r="L525" s="2" cm="1">
        <f t="array" aca="1" ref="L525" ca="1">IF(B525=0,0,INDIRECT("MRN_"&amp;A525))</f>
        <v>0</v>
      </c>
      <c r="M525" s="2">
        <f t="shared" ca="1" si="104"/>
        <v>0</v>
      </c>
      <c r="N525" s="2" t="str">
        <f t="shared" ca="1" si="105"/>
        <v>No</v>
      </c>
      <c r="O525" s="2" t="str">
        <f t="shared" ca="1" si="106"/>
        <v>No</v>
      </c>
      <c r="P525" s="2" t="str" cm="1">
        <f t="array" aca="1" ref="P525" ca="1">IF(OR(INDIRECT("MRN_"&amp;A525)="N/A",B525=0),"No","Yes")</f>
        <v>No</v>
      </c>
    </row>
    <row r="526" spans="1:16" x14ac:dyDescent="0.2">
      <c r="A526" s="62">
        <v>17</v>
      </c>
      <c r="B526" s="2">
        <f ca="1"/>
        <v>0</v>
      </c>
      <c r="C526" s="2">
        <f ca="1"/>
        <v>0</v>
      </c>
      <c r="D526" s="2">
        <f ca="1"/>
        <v>0</v>
      </c>
      <c r="E526" s="2">
        <f ca="1"/>
        <v>0</v>
      </c>
      <c r="F526" s="2">
        <f ca="1"/>
        <v>0</v>
      </c>
      <c r="G526" s="2">
        <f ca="1"/>
        <v>0</v>
      </c>
      <c r="H526" s="2">
        <f ca="1"/>
        <v>0</v>
      </c>
      <c r="I526" s="2">
        <f ca="1"/>
        <v>0</v>
      </c>
      <c r="J526" s="2">
        <f ca="1"/>
        <v>0</v>
      </c>
      <c r="K526" s="2">
        <f ca="1"/>
        <v>0</v>
      </c>
      <c r="L526" s="2" cm="1">
        <f t="array" aca="1" ref="L526" ca="1">IF(B526=0,0,INDIRECT("MRN_"&amp;A526))</f>
        <v>0</v>
      </c>
      <c r="M526" s="2">
        <f t="shared" ca="1" si="104"/>
        <v>0</v>
      </c>
      <c r="N526" s="2" t="str">
        <f t="shared" ca="1" si="105"/>
        <v>No</v>
      </c>
      <c r="O526" s="2" t="str">
        <f t="shared" ca="1" si="106"/>
        <v>No</v>
      </c>
      <c r="P526" s="2" t="str" cm="1">
        <f t="array" aca="1" ref="P526" ca="1">IF(OR(INDIRECT("MRN_"&amp;A526)="N/A",B526=0),"No","Yes")</f>
        <v>No</v>
      </c>
    </row>
    <row r="527" spans="1:16" x14ac:dyDescent="0.2">
      <c r="A527" s="62">
        <v>17</v>
      </c>
      <c r="B527" s="2">
        <f ca="1"/>
        <v>0</v>
      </c>
      <c r="C527" s="2">
        <f ca="1"/>
        <v>0</v>
      </c>
      <c r="D527" s="2">
        <f ca="1"/>
        <v>0</v>
      </c>
      <c r="E527" s="2">
        <f ca="1"/>
        <v>0</v>
      </c>
      <c r="F527" s="2">
        <f ca="1"/>
        <v>0</v>
      </c>
      <c r="G527" s="2">
        <f ca="1"/>
        <v>0</v>
      </c>
      <c r="H527" s="2">
        <f ca="1"/>
        <v>0</v>
      </c>
      <c r="I527" s="2">
        <f ca="1"/>
        <v>0</v>
      </c>
      <c r="J527" s="2">
        <f ca="1"/>
        <v>0</v>
      </c>
      <c r="K527" s="2">
        <f ca="1"/>
        <v>0</v>
      </c>
      <c r="L527" s="2" cm="1">
        <f t="array" aca="1" ref="L527" ca="1">IF(B527=0,0,INDIRECT("MRN_"&amp;A527))</f>
        <v>0</v>
      </c>
      <c r="M527" s="2">
        <f t="shared" ca="1" si="104"/>
        <v>0</v>
      </c>
      <c r="N527" s="2" t="str">
        <f t="shared" ca="1" si="105"/>
        <v>No</v>
      </c>
      <c r="O527" s="2" t="str">
        <f t="shared" ca="1" si="106"/>
        <v>No</v>
      </c>
      <c r="P527" s="2" t="str" cm="1">
        <f t="array" aca="1" ref="P527" ca="1">IF(OR(INDIRECT("MRN_"&amp;A527)="N/A",B527=0),"No","Yes")</f>
        <v>No</v>
      </c>
    </row>
    <row r="528" spans="1:16" x14ac:dyDescent="0.2">
      <c r="A528" s="62">
        <v>17</v>
      </c>
      <c r="B528" s="2">
        <f ca="1"/>
        <v>0</v>
      </c>
      <c r="C528" s="2">
        <f ca="1"/>
        <v>0</v>
      </c>
      <c r="D528" s="2">
        <f ca="1"/>
        <v>0</v>
      </c>
      <c r="E528" s="2">
        <f ca="1"/>
        <v>0</v>
      </c>
      <c r="F528" s="2">
        <f ca="1"/>
        <v>0</v>
      </c>
      <c r="G528" s="2">
        <f ca="1"/>
        <v>0</v>
      </c>
      <c r="H528" s="2">
        <f ca="1"/>
        <v>0</v>
      </c>
      <c r="I528" s="2">
        <f ca="1"/>
        <v>0</v>
      </c>
      <c r="J528" s="2">
        <f ca="1"/>
        <v>0</v>
      </c>
      <c r="K528" s="2">
        <f ca="1"/>
        <v>0</v>
      </c>
      <c r="L528" s="2" cm="1">
        <f t="array" aca="1" ref="L528" ca="1">IF(B528=0,0,INDIRECT("MRN_"&amp;A528))</f>
        <v>0</v>
      </c>
      <c r="M528" s="2">
        <f t="shared" ca="1" si="104"/>
        <v>0</v>
      </c>
      <c r="N528" s="2" t="str">
        <f t="shared" ca="1" si="105"/>
        <v>No</v>
      </c>
      <c r="O528" s="2" t="str">
        <f t="shared" ca="1" si="106"/>
        <v>No</v>
      </c>
      <c r="P528" s="2" t="str" cm="1">
        <f t="array" aca="1" ref="P528" ca="1">IF(OR(INDIRECT("MRN_"&amp;A528)="N/A",B528=0),"No","Yes")</f>
        <v>No</v>
      </c>
    </row>
    <row r="529" spans="1:16" x14ac:dyDescent="0.2">
      <c r="A529" s="62">
        <v>17</v>
      </c>
      <c r="B529" s="2">
        <f ca="1"/>
        <v>0</v>
      </c>
      <c r="C529" s="2">
        <f ca="1"/>
        <v>0</v>
      </c>
      <c r="D529" s="2">
        <f ca="1"/>
        <v>0</v>
      </c>
      <c r="E529" s="2">
        <f ca="1"/>
        <v>0</v>
      </c>
      <c r="F529" s="2">
        <f ca="1"/>
        <v>0</v>
      </c>
      <c r="G529" s="2">
        <f ca="1"/>
        <v>0</v>
      </c>
      <c r="H529" s="2">
        <f ca="1"/>
        <v>0</v>
      </c>
      <c r="I529" s="2">
        <f ca="1"/>
        <v>0</v>
      </c>
      <c r="J529" s="2">
        <f ca="1"/>
        <v>0</v>
      </c>
      <c r="K529" s="2">
        <f ca="1"/>
        <v>0</v>
      </c>
      <c r="L529" s="2" cm="1">
        <f t="array" aca="1" ref="L529" ca="1">IF(B529=0,0,INDIRECT("MRN_"&amp;A529))</f>
        <v>0</v>
      </c>
      <c r="M529" s="2">
        <f t="shared" ca="1" si="104"/>
        <v>0</v>
      </c>
      <c r="N529" s="2" t="str">
        <f t="shared" ca="1" si="105"/>
        <v>No</v>
      </c>
      <c r="O529" s="2" t="str">
        <f t="shared" ca="1" si="106"/>
        <v>No</v>
      </c>
      <c r="P529" s="2" t="str" cm="1">
        <f t="array" aca="1" ref="P529" ca="1">IF(OR(INDIRECT("MRN_"&amp;A529)="N/A",B529=0),"No","Yes")</f>
        <v>No</v>
      </c>
    </row>
    <row r="530" spans="1:16" x14ac:dyDescent="0.2">
      <c r="A530" s="62">
        <v>17</v>
      </c>
      <c r="B530" s="2">
        <f ca="1"/>
        <v>0</v>
      </c>
      <c r="C530" s="2">
        <f ca="1"/>
        <v>0</v>
      </c>
      <c r="D530" s="2">
        <f ca="1"/>
        <v>0</v>
      </c>
      <c r="E530" s="2">
        <f ca="1"/>
        <v>0</v>
      </c>
      <c r="F530" s="2">
        <f ca="1"/>
        <v>0</v>
      </c>
      <c r="G530" s="2">
        <f ca="1"/>
        <v>0</v>
      </c>
      <c r="H530" s="2">
        <f ca="1"/>
        <v>0</v>
      </c>
      <c r="I530" s="2">
        <f ca="1"/>
        <v>0</v>
      </c>
      <c r="J530" s="2">
        <f ca="1"/>
        <v>0</v>
      </c>
      <c r="K530" s="2">
        <f ca="1"/>
        <v>0</v>
      </c>
      <c r="L530" s="2" cm="1">
        <f t="array" aca="1" ref="L530" ca="1">IF(B530=0,0,INDIRECT("MRN_"&amp;A530))</f>
        <v>0</v>
      </c>
      <c r="M530" s="2">
        <f t="shared" ca="1" si="104"/>
        <v>0</v>
      </c>
      <c r="N530" s="2" t="str">
        <f t="shared" ca="1" si="105"/>
        <v>No</v>
      </c>
      <c r="O530" s="2" t="str">
        <f t="shared" ca="1" si="106"/>
        <v>No</v>
      </c>
      <c r="P530" s="2" t="str" cm="1">
        <f t="array" aca="1" ref="P530" ca="1">IF(OR(INDIRECT("MRN_"&amp;A530)="N/A",B530=0),"No","Yes")</f>
        <v>No</v>
      </c>
    </row>
    <row r="531" spans="1:16" x14ac:dyDescent="0.2">
      <c r="A531" s="62">
        <v>17</v>
      </c>
      <c r="B531" s="2">
        <f ca="1"/>
        <v>0</v>
      </c>
      <c r="C531" s="2">
        <f ca="1"/>
        <v>0</v>
      </c>
      <c r="D531" s="2">
        <f ca="1"/>
        <v>0</v>
      </c>
      <c r="E531" s="2">
        <f ca="1"/>
        <v>0</v>
      </c>
      <c r="F531" s="2">
        <f ca="1"/>
        <v>0</v>
      </c>
      <c r="G531" s="2">
        <f ca="1"/>
        <v>0</v>
      </c>
      <c r="H531" s="2">
        <f ca="1"/>
        <v>0</v>
      </c>
      <c r="I531" s="2">
        <f ca="1"/>
        <v>0</v>
      </c>
      <c r="J531" s="2">
        <f ca="1"/>
        <v>0</v>
      </c>
      <c r="K531" s="2">
        <f ca="1"/>
        <v>0</v>
      </c>
      <c r="L531" s="2" cm="1">
        <f t="array" aca="1" ref="L531" ca="1">IF(B531=0,0,INDIRECT("MRN_"&amp;A531))</f>
        <v>0</v>
      </c>
      <c r="M531" s="2">
        <f t="shared" ca="1" si="104"/>
        <v>0</v>
      </c>
      <c r="N531" s="2" t="str">
        <f t="shared" ca="1" si="105"/>
        <v>No</v>
      </c>
      <c r="O531" s="2" t="str">
        <f t="shared" ca="1" si="106"/>
        <v>No</v>
      </c>
      <c r="P531" s="2" t="str" cm="1">
        <f t="array" aca="1" ref="P531" ca="1">IF(OR(INDIRECT("MRN_"&amp;A531)="N/A",B531=0),"No","Yes")</f>
        <v>No</v>
      </c>
    </row>
    <row r="532" spans="1:16" x14ac:dyDescent="0.2">
      <c r="A532" s="62">
        <v>17</v>
      </c>
      <c r="B532" s="2">
        <f ca="1"/>
        <v>0</v>
      </c>
      <c r="C532" s="2">
        <f ca="1"/>
        <v>0</v>
      </c>
      <c r="D532" s="2">
        <f ca="1"/>
        <v>0</v>
      </c>
      <c r="E532" s="2">
        <f ca="1"/>
        <v>0</v>
      </c>
      <c r="F532" s="2">
        <f ca="1"/>
        <v>0</v>
      </c>
      <c r="G532" s="2">
        <f ca="1"/>
        <v>0</v>
      </c>
      <c r="H532" s="2">
        <f ca="1"/>
        <v>0</v>
      </c>
      <c r="I532" s="2">
        <f ca="1"/>
        <v>0</v>
      </c>
      <c r="J532" s="2">
        <f ca="1"/>
        <v>0</v>
      </c>
      <c r="K532" s="2">
        <f ca="1"/>
        <v>0</v>
      </c>
      <c r="L532" s="2" cm="1">
        <f t="array" aca="1" ref="L532" ca="1">IF(B532=0,0,INDIRECT("MRN_"&amp;A532))</f>
        <v>0</v>
      </c>
      <c r="M532" s="2">
        <f t="shared" ca="1" si="104"/>
        <v>0</v>
      </c>
      <c r="N532" s="2" t="str">
        <f t="shared" ca="1" si="105"/>
        <v>No</v>
      </c>
      <c r="O532" s="2" t="str">
        <f t="shared" ca="1" si="106"/>
        <v>No</v>
      </c>
      <c r="P532" s="2" t="str" cm="1">
        <f t="array" aca="1" ref="P532" ca="1">IF(OR(INDIRECT("MRN_"&amp;A532)="N/A",B532=0),"No","Yes")</f>
        <v>No</v>
      </c>
    </row>
    <row r="533" spans="1:16" x14ac:dyDescent="0.2">
      <c r="A533" s="62">
        <v>17</v>
      </c>
      <c r="B533" s="2">
        <f ca="1"/>
        <v>0</v>
      </c>
      <c r="C533" s="2">
        <f ca="1"/>
        <v>0</v>
      </c>
      <c r="D533" s="2">
        <f ca="1"/>
        <v>0</v>
      </c>
      <c r="E533" s="2">
        <f ca="1"/>
        <v>0</v>
      </c>
      <c r="F533" s="2">
        <f ca="1"/>
        <v>0</v>
      </c>
      <c r="G533" s="2">
        <f ca="1"/>
        <v>0</v>
      </c>
      <c r="H533" s="2">
        <f ca="1"/>
        <v>0</v>
      </c>
      <c r="I533" s="2">
        <f ca="1"/>
        <v>0</v>
      </c>
      <c r="J533" s="2">
        <f ca="1"/>
        <v>0</v>
      </c>
      <c r="K533" s="2">
        <f ca="1"/>
        <v>0</v>
      </c>
      <c r="L533" s="2" cm="1">
        <f t="array" aca="1" ref="L533" ca="1">IF(B533=0,0,INDIRECT("MRN_"&amp;A533))</f>
        <v>0</v>
      </c>
      <c r="M533" s="2">
        <f t="shared" ca="1" si="104"/>
        <v>0</v>
      </c>
      <c r="N533" s="2" t="str">
        <f t="shared" ca="1" si="105"/>
        <v>No</v>
      </c>
      <c r="O533" s="2" t="str">
        <f t="shared" ca="1" si="106"/>
        <v>No</v>
      </c>
      <c r="P533" s="2" t="str" cm="1">
        <f t="array" aca="1" ref="P533" ca="1">IF(OR(INDIRECT("MRN_"&amp;A533)="N/A",B533=0),"No","Yes")</f>
        <v>No</v>
      </c>
    </row>
    <row r="534" spans="1:16" x14ac:dyDescent="0.2">
      <c r="A534" s="62">
        <v>17</v>
      </c>
      <c r="B534" s="2">
        <f ca="1"/>
        <v>0</v>
      </c>
      <c r="C534" s="2">
        <f ca="1"/>
        <v>0</v>
      </c>
      <c r="D534" s="2">
        <f ca="1"/>
        <v>0</v>
      </c>
      <c r="E534" s="2">
        <f ca="1"/>
        <v>0</v>
      </c>
      <c r="F534" s="2">
        <f ca="1"/>
        <v>0</v>
      </c>
      <c r="G534" s="2">
        <f ca="1"/>
        <v>0</v>
      </c>
      <c r="H534" s="2">
        <f ca="1"/>
        <v>0</v>
      </c>
      <c r="I534" s="2">
        <f ca="1"/>
        <v>0</v>
      </c>
      <c r="J534" s="2">
        <f ca="1"/>
        <v>0</v>
      </c>
      <c r="K534" s="2">
        <f ca="1"/>
        <v>0</v>
      </c>
      <c r="L534" s="2" cm="1">
        <f t="array" aca="1" ref="L534" ca="1">IF(B534=0,0,INDIRECT("MRN_"&amp;A534))</f>
        <v>0</v>
      </c>
      <c r="M534" s="2">
        <f t="shared" ca="1" si="104"/>
        <v>0</v>
      </c>
      <c r="N534" s="2" t="str">
        <f t="shared" ca="1" si="105"/>
        <v>No</v>
      </c>
      <c r="O534" s="2" t="str">
        <f t="shared" ca="1" si="106"/>
        <v>No</v>
      </c>
      <c r="P534" s="2" t="str" cm="1">
        <f t="array" aca="1" ref="P534" ca="1">IF(OR(INDIRECT("MRN_"&amp;A534)="N/A",B534=0),"No","Yes")</f>
        <v>No</v>
      </c>
    </row>
    <row r="535" spans="1:16" x14ac:dyDescent="0.2">
      <c r="A535" s="62">
        <v>17</v>
      </c>
      <c r="B535" s="2">
        <f ca="1"/>
        <v>0</v>
      </c>
      <c r="C535" s="2">
        <f ca="1"/>
        <v>0</v>
      </c>
      <c r="D535" s="2">
        <f ca="1"/>
        <v>0</v>
      </c>
      <c r="E535" s="2">
        <f ca="1"/>
        <v>0</v>
      </c>
      <c r="F535" s="2">
        <f ca="1"/>
        <v>0</v>
      </c>
      <c r="G535" s="2">
        <f ca="1"/>
        <v>0</v>
      </c>
      <c r="H535" s="2">
        <f ca="1"/>
        <v>0</v>
      </c>
      <c r="I535" s="2">
        <f ca="1"/>
        <v>0</v>
      </c>
      <c r="J535" s="2">
        <f ca="1"/>
        <v>0</v>
      </c>
      <c r="K535" s="2">
        <f ca="1"/>
        <v>0</v>
      </c>
      <c r="L535" s="2" cm="1">
        <f t="array" aca="1" ref="L535" ca="1">IF(B535=0,0,INDIRECT("MRN_"&amp;A535))</f>
        <v>0</v>
      </c>
      <c r="M535" s="2">
        <f t="shared" ca="1" si="104"/>
        <v>0</v>
      </c>
      <c r="N535" s="2" t="str">
        <f t="shared" ca="1" si="105"/>
        <v>No</v>
      </c>
      <c r="O535" s="2" t="str">
        <f t="shared" ca="1" si="106"/>
        <v>No</v>
      </c>
      <c r="P535" s="2" t="str" cm="1">
        <f t="array" aca="1" ref="P535" ca="1">IF(OR(INDIRECT("MRN_"&amp;A535)="N/A",B535=0),"No","Yes")</f>
        <v>No</v>
      </c>
    </row>
    <row r="536" spans="1:16" x14ac:dyDescent="0.2">
      <c r="A536" s="62">
        <v>17</v>
      </c>
      <c r="B536" s="2">
        <f ca="1"/>
        <v>0</v>
      </c>
      <c r="C536" s="2">
        <f ca="1"/>
        <v>0</v>
      </c>
      <c r="D536" s="2">
        <f ca="1"/>
        <v>0</v>
      </c>
      <c r="E536" s="2">
        <f ca="1"/>
        <v>0</v>
      </c>
      <c r="F536" s="2">
        <f ca="1"/>
        <v>0</v>
      </c>
      <c r="G536" s="2">
        <f ca="1"/>
        <v>0</v>
      </c>
      <c r="H536" s="2">
        <f ca="1"/>
        <v>0</v>
      </c>
      <c r="I536" s="2">
        <f ca="1"/>
        <v>0</v>
      </c>
      <c r="J536" s="2">
        <f ca="1"/>
        <v>0</v>
      </c>
      <c r="K536" s="2">
        <f ca="1"/>
        <v>0</v>
      </c>
      <c r="L536" s="2" cm="1">
        <f t="array" aca="1" ref="L536" ca="1">IF(B536=0,0,INDIRECT("MRN_"&amp;A536))</f>
        <v>0</v>
      </c>
      <c r="M536" s="2">
        <f t="shared" ca="1" si="104"/>
        <v>0</v>
      </c>
      <c r="N536" s="2" t="str">
        <f t="shared" ca="1" si="105"/>
        <v>No</v>
      </c>
      <c r="O536" s="2" t="str">
        <f t="shared" ca="1" si="106"/>
        <v>No</v>
      </c>
      <c r="P536" s="2" t="str" cm="1">
        <f t="array" aca="1" ref="P536" ca="1">IF(OR(INDIRECT("MRN_"&amp;A536)="N/A",B536=0),"No","Yes")</f>
        <v>No</v>
      </c>
    </row>
    <row r="537" spans="1:16" x14ac:dyDescent="0.2">
      <c r="A537" s="62">
        <v>17</v>
      </c>
      <c r="B537" s="2">
        <f ca="1"/>
        <v>0</v>
      </c>
      <c r="C537" s="2">
        <f ca="1"/>
        <v>0</v>
      </c>
      <c r="D537" s="2">
        <f ca="1"/>
        <v>0</v>
      </c>
      <c r="E537" s="2">
        <f ca="1"/>
        <v>0</v>
      </c>
      <c r="F537" s="2">
        <f ca="1"/>
        <v>0</v>
      </c>
      <c r="G537" s="2">
        <f ca="1"/>
        <v>0</v>
      </c>
      <c r="H537" s="2">
        <f ca="1"/>
        <v>0</v>
      </c>
      <c r="I537" s="2">
        <f ca="1"/>
        <v>0</v>
      </c>
      <c r="J537" s="2">
        <f ca="1"/>
        <v>0</v>
      </c>
      <c r="K537" s="2">
        <f ca="1"/>
        <v>0</v>
      </c>
      <c r="L537" s="2" cm="1">
        <f t="array" aca="1" ref="L537" ca="1">IF(B537=0,0,INDIRECT("MRN_"&amp;A537))</f>
        <v>0</v>
      </c>
      <c r="M537" s="2">
        <f t="shared" ca="1" si="104"/>
        <v>0</v>
      </c>
      <c r="N537" s="2" t="str">
        <f t="shared" ca="1" si="105"/>
        <v>No</v>
      </c>
      <c r="O537" s="2" t="str">
        <f t="shared" ca="1" si="106"/>
        <v>No</v>
      </c>
      <c r="P537" s="2" t="str" cm="1">
        <f t="array" aca="1" ref="P537" ca="1">IF(OR(INDIRECT("MRN_"&amp;A537)="N/A",B537=0),"No","Yes")</f>
        <v>No</v>
      </c>
    </row>
    <row r="538" spans="1:16" x14ac:dyDescent="0.2">
      <c r="A538" s="62">
        <v>17</v>
      </c>
      <c r="B538" s="2">
        <f ca="1"/>
        <v>0</v>
      </c>
      <c r="C538" s="2">
        <f ca="1"/>
        <v>0</v>
      </c>
      <c r="D538" s="2">
        <f ca="1"/>
        <v>0</v>
      </c>
      <c r="E538" s="2">
        <f ca="1"/>
        <v>0</v>
      </c>
      <c r="F538" s="2">
        <f ca="1"/>
        <v>0</v>
      </c>
      <c r="G538" s="2">
        <f ca="1"/>
        <v>0</v>
      </c>
      <c r="H538" s="2">
        <f ca="1"/>
        <v>0</v>
      </c>
      <c r="I538" s="2">
        <f ca="1"/>
        <v>0</v>
      </c>
      <c r="J538" s="2">
        <f ca="1"/>
        <v>0</v>
      </c>
      <c r="K538" s="2">
        <f ca="1"/>
        <v>0</v>
      </c>
      <c r="L538" s="2" cm="1">
        <f t="array" aca="1" ref="L538" ca="1">IF(B538=0,0,INDIRECT("MRN_"&amp;A538))</f>
        <v>0</v>
      </c>
      <c r="M538" s="2">
        <f t="shared" ca="1" si="104"/>
        <v>0</v>
      </c>
      <c r="N538" s="2" t="str">
        <f t="shared" ca="1" si="105"/>
        <v>No</v>
      </c>
      <c r="O538" s="2" t="str">
        <f t="shared" ca="1" si="106"/>
        <v>No</v>
      </c>
      <c r="P538" s="2" t="str" cm="1">
        <f t="array" aca="1" ref="P538" ca="1">IF(OR(INDIRECT("MRN_"&amp;A538)="N/A",B538=0),"No","Yes")</f>
        <v>No</v>
      </c>
    </row>
    <row r="539" spans="1:16" x14ac:dyDescent="0.2">
      <c r="A539" s="62">
        <v>17</v>
      </c>
      <c r="B539" s="2">
        <f ca="1"/>
        <v>0</v>
      </c>
      <c r="C539" s="2">
        <f ca="1"/>
        <v>0</v>
      </c>
      <c r="D539" s="2">
        <f ca="1"/>
        <v>0</v>
      </c>
      <c r="E539" s="2">
        <f ca="1"/>
        <v>0</v>
      </c>
      <c r="F539" s="2">
        <f ca="1"/>
        <v>0</v>
      </c>
      <c r="G539" s="2">
        <f ca="1"/>
        <v>0</v>
      </c>
      <c r="H539" s="2">
        <f ca="1"/>
        <v>0</v>
      </c>
      <c r="I539" s="2">
        <f ca="1"/>
        <v>0</v>
      </c>
      <c r="J539" s="2">
        <f ca="1"/>
        <v>0</v>
      </c>
      <c r="K539" s="2">
        <f ca="1"/>
        <v>0</v>
      </c>
      <c r="L539" s="2" cm="1">
        <f t="array" aca="1" ref="L539" ca="1">IF(B539=0,0,INDIRECT("MRN_"&amp;A539))</f>
        <v>0</v>
      </c>
      <c r="M539" s="2">
        <f t="shared" ca="1" si="104"/>
        <v>0</v>
      </c>
      <c r="N539" s="2" t="str">
        <f t="shared" ca="1" si="105"/>
        <v>No</v>
      </c>
      <c r="O539" s="2" t="str">
        <f t="shared" ca="1" si="106"/>
        <v>No</v>
      </c>
      <c r="P539" s="2" t="str" cm="1">
        <f t="array" aca="1" ref="P539" ca="1">IF(OR(INDIRECT("MRN_"&amp;A539)="N/A",B539=0),"No","Yes")</f>
        <v>No</v>
      </c>
    </row>
    <row r="540" spans="1:16" x14ac:dyDescent="0.2">
      <c r="A540" s="62">
        <v>17</v>
      </c>
      <c r="B540" s="2">
        <f ca="1"/>
        <v>0</v>
      </c>
      <c r="C540" s="2">
        <f ca="1"/>
        <v>0</v>
      </c>
      <c r="D540" s="2">
        <f ca="1"/>
        <v>0</v>
      </c>
      <c r="E540" s="2">
        <f ca="1"/>
        <v>0</v>
      </c>
      <c r="F540" s="2">
        <f ca="1"/>
        <v>0</v>
      </c>
      <c r="G540" s="2">
        <f ca="1"/>
        <v>0</v>
      </c>
      <c r="H540" s="2">
        <f ca="1"/>
        <v>0</v>
      </c>
      <c r="I540" s="2">
        <f ca="1"/>
        <v>0</v>
      </c>
      <c r="J540" s="2">
        <f ca="1"/>
        <v>0</v>
      </c>
      <c r="K540" s="2">
        <f ca="1"/>
        <v>0</v>
      </c>
      <c r="L540" s="2" cm="1">
        <f t="array" aca="1" ref="L540" ca="1">IF(B540=0,0,INDIRECT("MRN_"&amp;A540))</f>
        <v>0</v>
      </c>
      <c r="M540" s="2">
        <f t="shared" ca="1" si="104"/>
        <v>0</v>
      </c>
      <c r="N540" s="2" t="str">
        <f t="shared" ca="1" si="105"/>
        <v>No</v>
      </c>
      <c r="O540" s="2" t="str">
        <f t="shared" ca="1" si="106"/>
        <v>No</v>
      </c>
      <c r="P540" s="2" t="str" cm="1">
        <f t="array" aca="1" ref="P540" ca="1">IF(OR(INDIRECT("MRN_"&amp;A540)="N/A",B540=0),"No","Yes")</f>
        <v>No</v>
      </c>
    </row>
    <row r="541" spans="1:16" x14ac:dyDescent="0.2">
      <c r="A541" s="62">
        <v>17</v>
      </c>
      <c r="B541" s="2">
        <f ca="1"/>
        <v>0</v>
      </c>
      <c r="C541" s="2">
        <f ca="1"/>
        <v>0</v>
      </c>
      <c r="D541" s="2">
        <f ca="1"/>
        <v>0</v>
      </c>
      <c r="E541" s="2">
        <f ca="1"/>
        <v>0</v>
      </c>
      <c r="F541" s="2">
        <f ca="1"/>
        <v>0</v>
      </c>
      <c r="G541" s="2">
        <f ca="1"/>
        <v>0</v>
      </c>
      <c r="H541" s="2">
        <f ca="1"/>
        <v>0</v>
      </c>
      <c r="I541" s="2">
        <f ca="1"/>
        <v>0</v>
      </c>
      <c r="J541" s="2">
        <f ca="1"/>
        <v>0</v>
      </c>
      <c r="K541" s="2">
        <f ca="1"/>
        <v>0</v>
      </c>
      <c r="L541" s="2" cm="1">
        <f t="array" aca="1" ref="L541" ca="1">IF(B541=0,0,INDIRECT("MRN_"&amp;A541))</f>
        <v>0</v>
      </c>
      <c r="M541" s="2">
        <f t="shared" ca="1" si="104"/>
        <v>0</v>
      </c>
      <c r="N541" s="2" t="str">
        <f t="shared" ca="1" si="105"/>
        <v>No</v>
      </c>
      <c r="O541" s="2" t="str">
        <f t="shared" ca="1" si="106"/>
        <v>No</v>
      </c>
      <c r="P541" s="2" t="str" cm="1">
        <f t="array" aca="1" ref="P541" ca="1">IF(OR(INDIRECT("MRN_"&amp;A541)="N/A",B541=0),"No","Yes")</f>
        <v>No</v>
      </c>
    </row>
    <row r="542" spans="1:16" x14ac:dyDescent="0.2">
      <c r="A542" s="62">
        <v>17</v>
      </c>
      <c r="B542" s="2">
        <f ca="1"/>
        <v>0</v>
      </c>
      <c r="C542" s="2">
        <f ca="1"/>
        <v>0</v>
      </c>
      <c r="D542" s="2">
        <f ca="1"/>
        <v>0</v>
      </c>
      <c r="E542" s="2">
        <f ca="1"/>
        <v>0</v>
      </c>
      <c r="F542" s="2">
        <f ca="1"/>
        <v>0</v>
      </c>
      <c r="G542" s="2">
        <f ca="1"/>
        <v>0</v>
      </c>
      <c r="H542" s="2">
        <f ca="1"/>
        <v>0</v>
      </c>
      <c r="I542" s="2">
        <f ca="1"/>
        <v>0</v>
      </c>
      <c r="J542" s="2">
        <f ca="1"/>
        <v>0</v>
      </c>
      <c r="K542" s="2">
        <f ca="1"/>
        <v>0</v>
      </c>
      <c r="L542" s="2" cm="1">
        <f t="array" aca="1" ref="L542" ca="1">IF(B542=0,0,INDIRECT("MRN_"&amp;A542))</f>
        <v>0</v>
      </c>
      <c r="M542" s="2">
        <f t="shared" ca="1" si="104"/>
        <v>0</v>
      </c>
      <c r="N542" s="2" t="str">
        <f t="shared" ca="1" si="105"/>
        <v>No</v>
      </c>
      <c r="O542" s="2" t="str">
        <f t="shared" ca="1" si="106"/>
        <v>No</v>
      </c>
      <c r="P542" s="2" t="str" cm="1">
        <f t="array" aca="1" ref="P542" ca="1">IF(OR(INDIRECT("MRN_"&amp;A542)="N/A",B542=0),"No","Yes")</f>
        <v>No</v>
      </c>
    </row>
    <row r="543" spans="1:16" x14ac:dyDescent="0.2">
      <c r="A543" s="62">
        <v>17</v>
      </c>
      <c r="B543" s="2">
        <f ca="1"/>
        <v>0</v>
      </c>
      <c r="C543" s="2">
        <f ca="1"/>
        <v>0</v>
      </c>
      <c r="D543" s="2">
        <f ca="1"/>
        <v>0</v>
      </c>
      <c r="E543" s="2">
        <f ca="1"/>
        <v>0</v>
      </c>
      <c r="F543" s="2">
        <f ca="1"/>
        <v>0</v>
      </c>
      <c r="G543" s="2">
        <f ca="1"/>
        <v>0</v>
      </c>
      <c r="H543" s="2">
        <f ca="1"/>
        <v>0</v>
      </c>
      <c r="I543" s="2">
        <f ca="1"/>
        <v>0</v>
      </c>
      <c r="J543" s="2">
        <f ca="1"/>
        <v>0</v>
      </c>
      <c r="K543" s="2">
        <f ca="1"/>
        <v>0</v>
      </c>
      <c r="L543" s="2" cm="1">
        <f t="array" aca="1" ref="L543" ca="1">IF(B543=0,0,INDIRECT("MRN_"&amp;A543))</f>
        <v>0</v>
      </c>
      <c r="M543" s="2">
        <f t="shared" ca="1" si="104"/>
        <v>0</v>
      </c>
      <c r="N543" s="2" t="str">
        <f t="shared" ca="1" si="105"/>
        <v>No</v>
      </c>
      <c r="O543" s="2" t="str">
        <f t="shared" ca="1" si="106"/>
        <v>No</v>
      </c>
      <c r="P543" s="2" t="str" cm="1">
        <f t="array" aca="1" ref="P543" ca="1">IF(OR(INDIRECT("MRN_"&amp;A543)="N/A",B543=0),"No","Yes")</f>
        <v>No</v>
      </c>
    </row>
    <row r="544" spans="1:16" x14ac:dyDescent="0.2">
      <c r="A544" s="62">
        <v>17</v>
      </c>
      <c r="B544" s="2">
        <f ca="1"/>
        <v>0</v>
      </c>
      <c r="C544" s="2">
        <f ca="1"/>
        <v>0</v>
      </c>
      <c r="D544" s="2">
        <f ca="1"/>
        <v>0</v>
      </c>
      <c r="E544" s="2">
        <f ca="1"/>
        <v>0</v>
      </c>
      <c r="F544" s="2">
        <f ca="1"/>
        <v>0</v>
      </c>
      <c r="G544" s="2">
        <f ca="1"/>
        <v>0</v>
      </c>
      <c r="H544" s="2">
        <f ca="1"/>
        <v>0</v>
      </c>
      <c r="I544" s="2">
        <f ca="1"/>
        <v>0</v>
      </c>
      <c r="J544" s="2">
        <f ca="1"/>
        <v>0</v>
      </c>
      <c r="K544" s="2">
        <f ca="1"/>
        <v>0</v>
      </c>
      <c r="L544" s="2" cm="1">
        <f t="array" aca="1" ref="L544" ca="1">IF(B544=0,0,INDIRECT("MRN_"&amp;A544))</f>
        <v>0</v>
      </c>
      <c r="M544" s="2">
        <f t="shared" ca="1" si="104"/>
        <v>0</v>
      </c>
      <c r="N544" s="2" t="str">
        <f t="shared" ca="1" si="105"/>
        <v>No</v>
      </c>
      <c r="O544" s="2" t="str">
        <f t="shared" ca="1" si="106"/>
        <v>No</v>
      </c>
      <c r="P544" s="2" t="str" cm="1">
        <f t="array" aca="1" ref="P544" ca="1">IF(OR(INDIRECT("MRN_"&amp;A544)="N/A",B544=0),"No","Yes")</f>
        <v>No</v>
      </c>
    </row>
    <row r="545" spans="1:16" x14ac:dyDescent="0.2">
      <c r="A545" s="62">
        <v>17</v>
      </c>
      <c r="B545" s="2">
        <f ca="1"/>
        <v>0</v>
      </c>
      <c r="C545" s="2">
        <f ca="1"/>
        <v>0</v>
      </c>
      <c r="D545" s="2">
        <f ca="1"/>
        <v>0</v>
      </c>
      <c r="E545" s="2">
        <f ca="1"/>
        <v>0</v>
      </c>
      <c r="F545" s="2">
        <f ca="1"/>
        <v>0</v>
      </c>
      <c r="G545" s="2">
        <f ca="1"/>
        <v>0</v>
      </c>
      <c r="H545" s="2">
        <f ca="1"/>
        <v>0</v>
      </c>
      <c r="I545" s="2">
        <f ca="1"/>
        <v>0</v>
      </c>
      <c r="J545" s="2">
        <f ca="1"/>
        <v>0</v>
      </c>
      <c r="K545" s="2">
        <f ca="1"/>
        <v>0</v>
      </c>
      <c r="L545" s="2" cm="1">
        <f t="array" aca="1" ref="L545" ca="1">IF(B545=0,0,INDIRECT("MRN_"&amp;A545))</f>
        <v>0</v>
      </c>
      <c r="M545" s="2">
        <f t="shared" ca="1" si="104"/>
        <v>0</v>
      </c>
      <c r="N545" s="2" t="str">
        <f t="shared" ca="1" si="105"/>
        <v>No</v>
      </c>
      <c r="O545" s="2" t="str">
        <f t="shared" ca="1" si="106"/>
        <v>No</v>
      </c>
      <c r="P545" s="2" t="str" cm="1">
        <f t="array" aca="1" ref="P545" ca="1">IF(OR(INDIRECT("MRN_"&amp;A545)="N/A",B545=0),"No","Yes")</f>
        <v>No</v>
      </c>
    </row>
    <row r="546" spans="1:16" x14ac:dyDescent="0.2">
      <c r="A546" s="62">
        <v>18</v>
      </c>
      <c r="B546" s="2" cm="1">
        <f t="array" aca="1" ref="B546:K575" ca="1">INDIRECT("Services_"&amp;A546)</f>
        <v>0</v>
      </c>
      <c r="C546" s="2">
        <f ca="1"/>
        <v>0</v>
      </c>
      <c r="D546" s="2">
        <f ca="1"/>
        <v>0</v>
      </c>
      <c r="E546" s="2">
        <f ca="1"/>
        <v>0</v>
      </c>
      <c r="F546" s="2">
        <f ca="1"/>
        <v>0</v>
      </c>
      <c r="G546" s="2">
        <f ca="1"/>
        <v>0</v>
      </c>
      <c r="H546" s="2">
        <f ca="1"/>
        <v>0</v>
      </c>
      <c r="I546" s="2">
        <f ca="1"/>
        <v>0</v>
      </c>
      <c r="J546" s="2">
        <f ca="1"/>
        <v>0</v>
      </c>
      <c r="K546" s="2">
        <f ca="1"/>
        <v>0</v>
      </c>
      <c r="L546" s="2" cm="1">
        <f t="array" aca="1" ref="L546" ca="1">IF(B546=0,0,INDIRECT("MRN_"&amp;A546))</f>
        <v>0</v>
      </c>
      <c r="M546" s="2">
        <f t="shared" ca="1" si="104"/>
        <v>0</v>
      </c>
      <c r="N546" s="2" t="str">
        <f t="shared" ca="1" si="105"/>
        <v>No</v>
      </c>
      <c r="O546" s="2" t="str">
        <f t="shared" ca="1" si="106"/>
        <v>No</v>
      </c>
      <c r="P546" s="2" t="str" cm="1">
        <f t="array" aca="1" ref="P546" ca="1">IF(OR(INDIRECT("MRN_"&amp;A546)="N/A",B546=0),"No","Yes")</f>
        <v>No</v>
      </c>
    </row>
    <row r="547" spans="1:16" x14ac:dyDescent="0.2">
      <c r="A547" s="62">
        <v>18</v>
      </c>
      <c r="B547" s="2">
        <f ca="1"/>
        <v>0</v>
      </c>
      <c r="C547" s="2">
        <f ca="1"/>
        <v>0</v>
      </c>
      <c r="D547" s="2">
        <f ca="1"/>
        <v>0</v>
      </c>
      <c r="E547" s="2">
        <f ca="1"/>
        <v>0</v>
      </c>
      <c r="F547" s="2">
        <f ca="1"/>
        <v>0</v>
      </c>
      <c r="G547" s="2">
        <f ca="1"/>
        <v>0</v>
      </c>
      <c r="H547" s="2">
        <f ca="1"/>
        <v>0</v>
      </c>
      <c r="I547" s="2">
        <f ca="1"/>
        <v>0</v>
      </c>
      <c r="J547" s="2">
        <f ca="1"/>
        <v>0</v>
      </c>
      <c r="K547" s="2">
        <f ca="1"/>
        <v>0</v>
      </c>
      <c r="L547" s="2" cm="1">
        <f t="array" aca="1" ref="L547" ca="1">IF(B547=0,0,INDIRECT("MRN_"&amp;A547))</f>
        <v>0</v>
      </c>
      <c r="M547" s="2">
        <f t="shared" ca="1" si="104"/>
        <v>0</v>
      </c>
      <c r="N547" s="2" t="str">
        <f t="shared" ca="1" si="105"/>
        <v>No</v>
      </c>
      <c r="O547" s="2" t="str">
        <f t="shared" ca="1" si="106"/>
        <v>No</v>
      </c>
      <c r="P547" s="2" t="str" cm="1">
        <f t="array" aca="1" ref="P547" ca="1">IF(OR(INDIRECT("MRN_"&amp;A547)="N/A",B547=0),"No","Yes")</f>
        <v>No</v>
      </c>
    </row>
    <row r="548" spans="1:16" x14ac:dyDescent="0.2">
      <c r="A548" s="62">
        <v>18</v>
      </c>
      <c r="B548" s="2">
        <f ca="1"/>
        <v>0</v>
      </c>
      <c r="C548" s="2">
        <f ca="1"/>
        <v>0</v>
      </c>
      <c r="D548" s="2">
        <f ca="1"/>
        <v>0</v>
      </c>
      <c r="E548" s="2">
        <f ca="1"/>
        <v>0</v>
      </c>
      <c r="F548" s="2">
        <f ca="1"/>
        <v>0</v>
      </c>
      <c r="G548" s="2">
        <f ca="1"/>
        <v>0</v>
      </c>
      <c r="H548" s="2">
        <f ca="1"/>
        <v>0</v>
      </c>
      <c r="I548" s="2">
        <f ca="1"/>
        <v>0</v>
      </c>
      <c r="J548" s="2">
        <f ca="1"/>
        <v>0</v>
      </c>
      <c r="K548" s="2">
        <f ca="1"/>
        <v>0</v>
      </c>
      <c r="L548" s="2" cm="1">
        <f t="array" aca="1" ref="L548" ca="1">IF(B548=0,0,INDIRECT("MRN_"&amp;A548))</f>
        <v>0</v>
      </c>
      <c r="M548" s="2">
        <f t="shared" ca="1" si="104"/>
        <v>0</v>
      </c>
      <c r="N548" s="2" t="str">
        <f t="shared" ca="1" si="105"/>
        <v>No</v>
      </c>
      <c r="O548" s="2" t="str">
        <f t="shared" ca="1" si="106"/>
        <v>No</v>
      </c>
      <c r="P548" s="2" t="str" cm="1">
        <f t="array" aca="1" ref="P548" ca="1">IF(OR(INDIRECT("MRN_"&amp;A548)="N/A",B548=0),"No","Yes")</f>
        <v>No</v>
      </c>
    </row>
    <row r="549" spans="1:16" x14ac:dyDescent="0.2">
      <c r="A549" s="62">
        <v>18</v>
      </c>
      <c r="B549" s="2">
        <f ca="1"/>
        <v>0</v>
      </c>
      <c r="C549" s="2">
        <f ca="1"/>
        <v>0</v>
      </c>
      <c r="D549" s="2">
        <f ca="1"/>
        <v>0</v>
      </c>
      <c r="E549" s="2">
        <f ca="1"/>
        <v>0</v>
      </c>
      <c r="F549" s="2">
        <f ca="1"/>
        <v>0</v>
      </c>
      <c r="G549" s="2">
        <f ca="1"/>
        <v>0</v>
      </c>
      <c r="H549" s="2">
        <f ca="1"/>
        <v>0</v>
      </c>
      <c r="I549" s="2">
        <f ca="1"/>
        <v>0</v>
      </c>
      <c r="J549" s="2">
        <f ca="1"/>
        <v>0</v>
      </c>
      <c r="K549" s="2">
        <f ca="1"/>
        <v>0</v>
      </c>
      <c r="L549" s="2" cm="1">
        <f t="array" aca="1" ref="L549" ca="1">IF(B549=0,0,INDIRECT("MRN_"&amp;A549))</f>
        <v>0</v>
      </c>
      <c r="M549" s="2">
        <f t="shared" ref="M549:M612" ca="1" si="107">IF(B549=0,0,"Client_"&amp;A549)</f>
        <v>0</v>
      </c>
      <c r="N549" s="2" t="str">
        <f t="shared" ref="N549:N612" ca="1" si="108">IF(J549=0,"No","Yes")</f>
        <v>No</v>
      </c>
      <c r="O549" s="2" t="str">
        <f t="shared" ref="O549:O612" ca="1" si="109">IF(I549=0,"No","Yes")</f>
        <v>No</v>
      </c>
      <c r="P549" s="2" t="str" cm="1">
        <f t="array" aca="1" ref="P549" ca="1">IF(OR(INDIRECT("MRN_"&amp;A549)="N/A",B549=0),"No","Yes")</f>
        <v>No</v>
      </c>
    </row>
    <row r="550" spans="1:16" x14ac:dyDescent="0.2">
      <c r="A550" s="62">
        <v>18</v>
      </c>
      <c r="B550" s="2">
        <f ca="1"/>
        <v>0</v>
      </c>
      <c r="C550" s="2">
        <f ca="1"/>
        <v>0</v>
      </c>
      <c r="D550" s="2">
        <f ca="1"/>
        <v>0</v>
      </c>
      <c r="E550" s="2">
        <f ca="1"/>
        <v>0</v>
      </c>
      <c r="F550" s="2">
        <f ca="1"/>
        <v>0</v>
      </c>
      <c r="G550" s="2">
        <f ca="1"/>
        <v>0</v>
      </c>
      <c r="H550" s="2">
        <f ca="1"/>
        <v>0</v>
      </c>
      <c r="I550" s="2">
        <f ca="1"/>
        <v>0</v>
      </c>
      <c r="J550" s="2">
        <f ca="1"/>
        <v>0</v>
      </c>
      <c r="K550" s="2">
        <f ca="1"/>
        <v>0</v>
      </c>
      <c r="L550" s="2" cm="1">
        <f t="array" aca="1" ref="L550" ca="1">IF(B550=0,0,INDIRECT("MRN_"&amp;A550))</f>
        <v>0</v>
      </c>
      <c r="M550" s="2">
        <f t="shared" ca="1" si="107"/>
        <v>0</v>
      </c>
      <c r="N550" s="2" t="str">
        <f t="shared" ca="1" si="108"/>
        <v>No</v>
      </c>
      <c r="O550" s="2" t="str">
        <f t="shared" ca="1" si="109"/>
        <v>No</v>
      </c>
      <c r="P550" s="2" t="str" cm="1">
        <f t="array" aca="1" ref="P550" ca="1">IF(OR(INDIRECT("MRN_"&amp;A550)="N/A",B550=0),"No","Yes")</f>
        <v>No</v>
      </c>
    </row>
    <row r="551" spans="1:16" x14ac:dyDescent="0.2">
      <c r="A551" s="62">
        <v>18</v>
      </c>
      <c r="B551" s="2">
        <f ca="1"/>
        <v>0</v>
      </c>
      <c r="C551" s="2">
        <f ca="1"/>
        <v>0</v>
      </c>
      <c r="D551" s="2">
        <f ca="1"/>
        <v>0</v>
      </c>
      <c r="E551" s="2">
        <f ca="1"/>
        <v>0</v>
      </c>
      <c r="F551" s="2">
        <f ca="1"/>
        <v>0</v>
      </c>
      <c r="G551" s="2">
        <f ca="1"/>
        <v>0</v>
      </c>
      <c r="H551" s="2">
        <f ca="1"/>
        <v>0</v>
      </c>
      <c r="I551" s="2">
        <f ca="1"/>
        <v>0</v>
      </c>
      <c r="J551" s="2">
        <f ca="1"/>
        <v>0</v>
      </c>
      <c r="K551" s="2">
        <f ca="1"/>
        <v>0</v>
      </c>
      <c r="L551" s="2" cm="1">
        <f t="array" aca="1" ref="L551" ca="1">IF(B551=0,0,INDIRECT("MRN_"&amp;A551))</f>
        <v>0</v>
      </c>
      <c r="M551" s="2">
        <f t="shared" ca="1" si="107"/>
        <v>0</v>
      </c>
      <c r="N551" s="2" t="str">
        <f t="shared" ca="1" si="108"/>
        <v>No</v>
      </c>
      <c r="O551" s="2" t="str">
        <f t="shared" ca="1" si="109"/>
        <v>No</v>
      </c>
      <c r="P551" s="2" t="str" cm="1">
        <f t="array" aca="1" ref="P551" ca="1">IF(OR(INDIRECT("MRN_"&amp;A551)="N/A",B551=0),"No","Yes")</f>
        <v>No</v>
      </c>
    </row>
    <row r="552" spans="1:16" x14ac:dyDescent="0.2">
      <c r="A552" s="62">
        <v>18</v>
      </c>
      <c r="B552" s="2">
        <f ca="1"/>
        <v>0</v>
      </c>
      <c r="C552" s="2">
        <f ca="1"/>
        <v>0</v>
      </c>
      <c r="D552" s="2">
        <f ca="1"/>
        <v>0</v>
      </c>
      <c r="E552" s="2">
        <f ca="1"/>
        <v>0</v>
      </c>
      <c r="F552" s="2">
        <f ca="1"/>
        <v>0</v>
      </c>
      <c r="G552" s="2">
        <f ca="1"/>
        <v>0</v>
      </c>
      <c r="H552" s="2">
        <f ca="1"/>
        <v>0</v>
      </c>
      <c r="I552" s="2">
        <f ca="1"/>
        <v>0</v>
      </c>
      <c r="J552" s="2">
        <f ca="1"/>
        <v>0</v>
      </c>
      <c r="K552" s="2">
        <f ca="1"/>
        <v>0</v>
      </c>
      <c r="L552" s="2" cm="1">
        <f t="array" aca="1" ref="L552" ca="1">IF(B552=0,0,INDIRECT("MRN_"&amp;A552))</f>
        <v>0</v>
      </c>
      <c r="M552" s="2">
        <f t="shared" ca="1" si="107"/>
        <v>0</v>
      </c>
      <c r="N552" s="2" t="str">
        <f t="shared" ca="1" si="108"/>
        <v>No</v>
      </c>
      <c r="O552" s="2" t="str">
        <f t="shared" ca="1" si="109"/>
        <v>No</v>
      </c>
      <c r="P552" s="2" t="str" cm="1">
        <f t="array" aca="1" ref="P552" ca="1">IF(OR(INDIRECT("MRN_"&amp;A552)="N/A",B552=0),"No","Yes")</f>
        <v>No</v>
      </c>
    </row>
    <row r="553" spans="1:16" x14ac:dyDescent="0.2">
      <c r="A553" s="62">
        <v>18</v>
      </c>
      <c r="B553" s="2">
        <f ca="1"/>
        <v>0</v>
      </c>
      <c r="C553" s="2">
        <f ca="1"/>
        <v>0</v>
      </c>
      <c r="D553" s="2">
        <f ca="1"/>
        <v>0</v>
      </c>
      <c r="E553" s="2">
        <f ca="1"/>
        <v>0</v>
      </c>
      <c r="F553" s="2">
        <f ca="1"/>
        <v>0</v>
      </c>
      <c r="G553" s="2">
        <f ca="1"/>
        <v>0</v>
      </c>
      <c r="H553" s="2">
        <f ca="1"/>
        <v>0</v>
      </c>
      <c r="I553" s="2">
        <f ca="1"/>
        <v>0</v>
      </c>
      <c r="J553" s="2">
        <f ca="1"/>
        <v>0</v>
      </c>
      <c r="K553" s="2">
        <f ca="1"/>
        <v>0</v>
      </c>
      <c r="L553" s="2" cm="1">
        <f t="array" aca="1" ref="L553" ca="1">IF(B553=0,0,INDIRECT("MRN_"&amp;A553))</f>
        <v>0</v>
      </c>
      <c r="M553" s="2">
        <f t="shared" ca="1" si="107"/>
        <v>0</v>
      </c>
      <c r="N553" s="2" t="str">
        <f t="shared" ca="1" si="108"/>
        <v>No</v>
      </c>
      <c r="O553" s="2" t="str">
        <f t="shared" ca="1" si="109"/>
        <v>No</v>
      </c>
      <c r="P553" s="2" t="str" cm="1">
        <f t="array" aca="1" ref="P553" ca="1">IF(OR(INDIRECT("MRN_"&amp;A553)="N/A",B553=0),"No","Yes")</f>
        <v>No</v>
      </c>
    </row>
    <row r="554" spans="1:16" x14ac:dyDescent="0.2">
      <c r="A554" s="62">
        <v>18</v>
      </c>
      <c r="B554" s="2">
        <f ca="1"/>
        <v>0</v>
      </c>
      <c r="C554" s="2">
        <f ca="1"/>
        <v>0</v>
      </c>
      <c r="D554" s="2">
        <f ca="1"/>
        <v>0</v>
      </c>
      <c r="E554" s="2">
        <f ca="1"/>
        <v>0</v>
      </c>
      <c r="F554" s="2">
        <f ca="1"/>
        <v>0</v>
      </c>
      <c r="G554" s="2">
        <f ca="1"/>
        <v>0</v>
      </c>
      <c r="H554" s="2">
        <f ca="1"/>
        <v>0</v>
      </c>
      <c r="I554" s="2">
        <f ca="1"/>
        <v>0</v>
      </c>
      <c r="J554" s="2">
        <f ca="1"/>
        <v>0</v>
      </c>
      <c r="K554" s="2">
        <f ca="1"/>
        <v>0</v>
      </c>
      <c r="L554" s="2" cm="1">
        <f t="array" aca="1" ref="L554" ca="1">IF(B554=0,0,INDIRECT("MRN_"&amp;A554))</f>
        <v>0</v>
      </c>
      <c r="M554" s="2">
        <f t="shared" ca="1" si="107"/>
        <v>0</v>
      </c>
      <c r="N554" s="2" t="str">
        <f t="shared" ca="1" si="108"/>
        <v>No</v>
      </c>
      <c r="O554" s="2" t="str">
        <f t="shared" ca="1" si="109"/>
        <v>No</v>
      </c>
      <c r="P554" s="2" t="str" cm="1">
        <f t="array" aca="1" ref="P554" ca="1">IF(OR(INDIRECT("MRN_"&amp;A554)="N/A",B554=0),"No","Yes")</f>
        <v>No</v>
      </c>
    </row>
    <row r="555" spans="1:16" x14ac:dyDescent="0.2">
      <c r="A555" s="62">
        <v>18</v>
      </c>
      <c r="B555" s="2">
        <f ca="1"/>
        <v>0</v>
      </c>
      <c r="C555" s="2">
        <f ca="1"/>
        <v>0</v>
      </c>
      <c r="D555" s="2">
        <f ca="1"/>
        <v>0</v>
      </c>
      <c r="E555" s="2">
        <f ca="1"/>
        <v>0</v>
      </c>
      <c r="F555" s="2">
        <f ca="1"/>
        <v>0</v>
      </c>
      <c r="G555" s="2">
        <f ca="1"/>
        <v>0</v>
      </c>
      <c r="H555" s="2">
        <f ca="1"/>
        <v>0</v>
      </c>
      <c r="I555" s="2">
        <f ca="1"/>
        <v>0</v>
      </c>
      <c r="J555" s="2">
        <f ca="1"/>
        <v>0</v>
      </c>
      <c r="K555" s="2">
        <f ca="1"/>
        <v>0</v>
      </c>
      <c r="L555" s="2" cm="1">
        <f t="array" aca="1" ref="L555" ca="1">IF(B555=0,0,INDIRECT("MRN_"&amp;A555))</f>
        <v>0</v>
      </c>
      <c r="M555" s="2">
        <f t="shared" ca="1" si="107"/>
        <v>0</v>
      </c>
      <c r="N555" s="2" t="str">
        <f t="shared" ca="1" si="108"/>
        <v>No</v>
      </c>
      <c r="O555" s="2" t="str">
        <f t="shared" ca="1" si="109"/>
        <v>No</v>
      </c>
      <c r="P555" s="2" t="str" cm="1">
        <f t="array" aca="1" ref="P555" ca="1">IF(OR(INDIRECT("MRN_"&amp;A555)="N/A",B555=0),"No","Yes")</f>
        <v>No</v>
      </c>
    </row>
    <row r="556" spans="1:16" x14ac:dyDescent="0.2">
      <c r="A556" s="62">
        <v>18</v>
      </c>
      <c r="B556" s="2">
        <f ca="1"/>
        <v>0</v>
      </c>
      <c r="C556" s="2">
        <f ca="1"/>
        <v>0</v>
      </c>
      <c r="D556" s="2">
        <f ca="1"/>
        <v>0</v>
      </c>
      <c r="E556" s="2">
        <f ca="1"/>
        <v>0</v>
      </c>
      <c r="F556" s="2">
        <f ca="1"/>
        <v>0</v>
      </c>
      <c r="G556" s="2">
        <f ca="1"/>
        <v>0</v>
      </c>
      <c r="H556" s="2">
        <f ca="1"/>
        <v>0</v>
      </c>
      <c r="I556" s="2">
        <f ca="1"/>
        <v>0</v>
      </c>
      <c r="J556" s="2">
        <f ca="1"/>
        <v>0</v>
      </c>
      <c r="K556" s="2">
        <f ca="1"/>
        <v>0</v>
      </c>
      <c r="L556" s="2" cm="1">
        <f t="array" aca="1" ref="L556" ca="1">IF(B556=0,0,INDIRECT("MRN_"&amp;A556))</f>
        <v>0</v>
      </c>
      <c r="M556" s="2">
        <f t="shared" ca="1" si="107"/>
        <v>0</v>
      </c>
      <c r="N556" s="2" t="str">
        <f t="shared" ca="1" si="108"/>
        <v>No</v>
      </c>
      <c r="O556" s="2" t="str">
        <f t="shared" ca="1" si="109"/>
        <v>No</v>
      </c>
      <c r="P556" s="2" t="str" cm="1">
        <f t="array" aca="1" ref="P556" ca="1">IF(OR(INDIRECT("MRN_"&amp;A556)="N/A",B556=0),"No","Yes")</f>
        <v>No</v>
      </c>
    </row>
    <row r="557" spans="1:16" x14ac:dyDescent="0.2">
      <c r="A557" s="62">
        <v>18</v>
      </c>
      <c r="B557" s="2">
        <f ca="1"/>
        <v>0</v>
      </c>
      <c r="C557" s="2">
        <f ca="1"/>
        <v>0</v>
      </c>
      <c r="D557" s="2">
        <f ca="1"/>
        <v>0</v>
      </c>
      <c r="E557" s="2">
        <f ca="1"/>
        <v>0</v>
      </c>
      <c r="F557" s="2">
        <f ca="1"/>
        <v>0</v>
      </c>
      <c r="G557" s="2">
        <f ca="1"/>
        <v>0</v>
      </c>
      <c r="H557" s="2">
        <f ca="1"/>
        <v>0</v>
      </c>
      <c r="I557" s="2">
        <f ca="1"/>
        <v>0</v>
      </c>
      <c r="J557" s="2">
        <f ca="1"/>
        <v>0</v>
      </c>
      <c r="K557" s="2">
        <f ca="1"/>
        <v>0</v>
      </c>
      <c r="L557" s="2" cm="1">
        <f t="array" aca="1" ref="L557" ca="1">IF(B557=0,0,INDIRECT("MRN_"&amp;A557))</f>
        <v>0</v>
      </c>
      <c r="M557" s="2">
        <f t="shared" ca="1" si="107"/>
        <v>0</v>
      </c>
      <c r="N557" s="2" t="str">
        <f t="shared" ca="1" si="108"/>
        <v>No</v>
      </c>
      <c r="O557" s="2" t="str">
        <f t="shared" ca="1" si="109"/>
        <v>No</v>
      </c>
      <c r="P557" s="2" t="str" cm="1">
        <f t="array" aca="1" ref="P557" ca="1">IF(OR(INDIRECT("MRN_"&amp;A557)="N/A",B557=0),"No","Yes")</f>
        <v>No</v>
      </c>
    </row>
    <row r="558" spans="1:16" x14ac:dyDescent="0.2">
      <c r="A558" s="62">
        <v>18</v>
      </c>
      <c r="B558" s="2">
        <f ca="1"/>
        <v>0</v>
      </c>
      <c r="C558" s="2">
        <f ca="1"/>
        <v>0</v>
      </c>
      <c r="D558" s="2">
        <f ca="1"/>
        <v>0</v>
      </c>
      <c r="E558" s="2">
        <f ca="1"/>
        <v>0</v>
      </c>
      <c r="F558" s="2">
        <f ca="1"/>
        <v>0</v>
      </c>
      <c r="G558" s="2">
        <f ca="1"/>
        <v>0</v>
      </c>
      <c r="H558" s="2">
        <f ca="1"/>
        <v>0</v>
      </c>
      <c r="I558" s="2">
        <f ca="1"/>
        <v>0</v>
      </c>
      <c r="J558" s="2">
        <f ca="1"/>
        <v>0</v>
      </c>
      <c r="K558" s="2">
        <f ca="1"/>
        <v>0</v>
      </c>
      <c r="L558" s="2" cm="1">
        <f t="array" aca="1" ref="L558" ca="1">IF(B558=0,0,INDIRECT("MRN_"&amp;A558))</f>
        <v>0</v>
      </c>
      <c r="M558" s="2">
        <f t="shared" ca="1" si="107"/>
        <v>0</v>
      </c>
      <c r="N558" s="2" t="str">
        <f t="shared" ca="1" si="108"/>
        <v>No</v>
      </c>
      <c r="O558" s="2" t="str">
        <f t="shared" ca="1" si="109"/>
        <v>No</v>
      </c>
      <c r="P558" s="2" t="str" cm="1">
        <f t="array" aca="1" ref="P558" ca="1">IF(OR(INDIRECT("MRN_"&amp;A558)="N/A",B558=0),"No","Yes")</f>
        <v>No</v>
      </c>
    </row>
    <row r="559" spans="1:16" x14ac:dyDescent="0.2">
      <c r="A559" s="62">
        <v>18</v>
      </c>
      <c r="B559" s="2">
        <f ca="1"/>
        <v>0</v>
      </c>
      <c r="C559" s="2">
        <f ca="1"/>
        <v>0</v>
      </c>
      <c r="D559" s="2">
        <f ca="1"/>
        <v>0</v>
      </c>
      <c r="E559" s="2">
        <f ca="1"/>
        <v>0</v>
      </c>
      <c r="F559" s="2">
        <f ca="1"/>
        <v>0</v>
      </c>
      <c r="G559" s="2">
        <f ca="1"/>
        <v>0</v>
      </c>
      <c r="H559" s="2">
        <f ca="1"/>
        <v>0</v>
      </c>
      <c r="I559" s="2">
        <f ca="1"/>
        <v>0</v>
      </c>
      <c r="J559" s="2">
        <f ca="1"/>
        <v>0</v>
      </c>
      <c r="K559" s="2">
        <f ca="1"/>
        <v>0</v>
      </c>
      <c r="L559" s="2" cm="1">
        <f t="array" aca="1" ref="L559" ca="1">IF(B559=0,0,INDIRECT("MRN_"&amp;A559))</f>
        <v>0</v>
      </c>
      <c r="M559" s="2">
        <f t="shared" ca="1" si="107"/>
        <v>0</v>
      </c>
      <c r="N559" s="2" t="str">
        <f t="shared" ca="1" si="108"/>
        <v>No</v>
      </c>
      <c r="O559" s="2" t="str">
        <f t="shared" ca="1" si="109"/>
        <v>No</v>
      </c>
      <c r="P559" s="2" t="str" cm="1">
        <f t="array" aca="1" ref="P559" ca="1">IF(OR(INDIRECT("MRN_"&amp;A559)="N/A",B559=0),"No","Yes")</f>
        <v>No</v>
      </c>
    </row>
    <row r="560" spans="1:16" x14ac:dyDescent="0.2">
      <c r="A560" s="62">
        <v>18</v>
      </c>
      <c r="B560" s="2">
        <f ca="1"/>
        <v>0</v>
      </c>
      <c r="C560" s="2">
        <f ca="1"/>
        <v>0</v>
      </c>
      <c r="D560" s="2">
        <f ca="1"/>
        <v>0</v>
      </c>
      <c r="E560" s="2">
        <f ca="1"/>
        <v>0</v>
      </c>
      <c r="F560" s="2">
        <f ca="1"/>
        <v>0</v>
      </c>
      <c r="G560" s="2">
        <f ca="1"/>
        <v>0</v>
      </c>
      <c r="H560" s="2">
        <f ca="1"/>
        <v>0</v>
      </c>
      <c r="I560" s="2">
        <f ca="1"/>
        <v>0</v>
      </c>
      <c r="J560" s="2">
        <f ca="1"/>
        <v>0</v>
      </c>
      <c r="K560" s="2">
        <f ca="1"/>
        <v>0</v>
      </c>
      <c r="L560" s="2" cm="1">
        <f t="array" aca="1" ref="L560" ca="1">IF(B560=0,0,INDIRECT("MRN_"&amp;A560))</f>
        <v>0</v>
      </c>
      <c r="M560" s="2">
        <f t="shared" ca="1" si="107"/>
        <v>0</v>
      </c>
      <c r="N560" s="2" t="str">
        <f t="shared" ca="1" si="108"/>
        <v>No</v>
      </c>
      <c r="O560" s="2" t="str">
        <f t="shared" ca="1" si="109"/>
        <v>No</v>
      </c>
      <c r="P560" s="2" t="str" cm="1">
        <f t="array" aca="1" ref="P560" ca="1">IF(OR(INDIRECT("MRN_"&amp;A560)="N/A",B560=0),"No","Yes")</f>
        <v>No</v>
      </c>
    </row>
    <row r="561" spans="1:16" x14ac:dyDescent="0.2">
      <c r="A561" s="62">
        <v>18</v>
      </c>
      <c r="B561" s="2">
        <f ca="1"/>
        <v>0</v>
      </c>
      <c r="C561" s="2">
        <f ca="1"/>
        <v>0</v>
      </c>
      <c r="D561" s="2">
        <f ca="1"/>
        <v>0</v>
      </c>
      <c r="E561" s="2">
        <f ca="1"/>
        <v>0</v>
      </c>
      <c r="F561" s="2">
        <f ca="1"/>
        <v>0</v>
      </c>
      <c r="G561" s="2">
        <f ca="1"/>
        <v>0</v>
      </c>
      <c r="H561" s="2">
        <f ca="1"/>
        <v>0</v>
      </c>
      <c r="I561" s="2">
        <f ca="1"/>
        <v>0</v>
      </c>
      <c r="J561" s="2">
        <f ca="1"/>
        <v>0</v>
      </c>
      <c r="K561" s="2">
        <f ca="1"/>
        <v>0</v>
      </c>
      <c r="L561" s="2" cm="1">
        <f t="array" aca="1" ref="L561" ca="1">IF(B561=0,0,INDIRECT("MRN_"&amp;A561))</f>
        <v>0</v>
      </c>
      <c r="M561" s="2">
        <f t="shared" ca="1" si="107"/>
        <v>0</v>
      </c>
      <c r="N561" s="2" t="str">
        <f t="shared" ca="1" si="108"/>
        <v>No</v>
      </c>
      <c r="O561" s="2" t="str">
        <f t="shared" ca="1" si="109"/>
        <v>No</v>
      </c>
      <c r="P561" s="2" t="str" cm="1">
        <f t="array" aca="1" ref="P561" ca="1">IF(OR(INDIRECT("MRN_"&amp;A561)="N/A",B561=0),"No","Yes")</f>
        <v>No</v>
      </c>
    </row>
    <row r="562" spans="1:16" x14ac:dyDescent="0.2">
      <c r="A562" s="62">
        <v>18</v>
      </c>
      <c r="B562" s="2">
        <f ca="1"/>
        <v>0</v>
      </c>
      <c r="C562" s="2">
        <f ca="1"/>
        <v>0</v>
      </c>
      <c r="D562" s="2">
        <f ca="1"/>
        <v>0</v>
      </c>
      <c r="E562" s="2">
        <f ca="1"/>
        <v>0</v>
      </c>
      <c r="F562" s="2">
        <f ca="1"/>
        <v>0</v>
      </c>
      <c r="G562" s="2">
        <f ca="1"/>
        <v>0</v>
      </c>
      <c r="H562" s="2">
        <f ca="1"/>
        <v>0</v>
      </c>
      <c r="I562" s="2">
        <f ca="1"/>
        <v>0</v>
      </c>
      <c r="J562" s="2">
        <f ca="1"/>
        <v>0</v>
      </c>
      <c r="K562" s="2">
        <f ca="1"/>
        <v>0</v>
      </c>
      <c r="L562" s="2" cm="1">
        <f t="array" aca="1" ref="L562" ca="1">IF(B562=0,0,INDIRECT("MRN_"&amp;A562))</f>
        <v>0</v>
      </c>
      <c r="M562" s="2">
        <f t="shared" ca="1" si="107"/>
        <v>0</v>
      </c>
      <c r="N562" s="2" t="str">
        <f t="shared" ca="1" si="108"/>
        <v>No</v>
      </c>
      <c r="O562" s="2" t="str">
        <f t="shared" ca="1" si="109"/>
        <v>No</v>
      </c>
      <c r="P562" s="2" t="str" cm="1">
        <f t="array" aca="1" ref="P562" ca="1">IF(OR(INDIRECT("MRN_"&amp;A562)="N/A",B562=0),"No","Yes")</f>
        <v>No</v>
      </c>
    </row>
    <row r="563" spans="1:16" x14ac:dyDescent="0.2">
      <c r="A563" s="62">
        <v>18</v>
      </c>
      <c r="B563" s="2">
        <f ca="1"/>
        <v>0</v>
      </c>
      <c r="C563" s="2">
        <f ca="1"/>
        <v>0</v>
      </c>
      <c r="D563" s="2">
        <f ca="1"/>
        <v>0</v>
      </c>
      <c r="E563" s="2">
        <f ca="1"/>
        <v>0</v>
      </c>
      <c r="F563" s="2">
        <f ca="1"/>
        <v>0</v>
      </c>
      <c r="G563" s="2">
        <f ca="1"/>
        <v>0</v>
      </c>
      <c r="H563" s="2">
        <f ca="1"/>
        <v>0</v>
      </c>
      <c r="I563" s="2">
        <f ca="1"/>
        <v>0</v>
      </c>
      <c r="J563" s="2">
        <f ca="1"/>
        <v>0</v>
      </c>
      <c r="K563" s="2">
        <f ca="1"/>
        <v>0</v>
      </c>
      <c r="L563" s="2" cm="1">
        <f t="array" aca="1" ref="L563" ca="1">IF(B563=0,0,INDIRECT("MRN_"&amp;A563))</f>
        <v>0</v>
      </c>
      <c r="M563" s="2">
        <f t="shared" ca="1" si="107"/>
        <v>0</v>
      </c>
      <c r="N563" s="2" t="str">
        <f t="shared" ca="1" si="108"/>
        <v>No</v>
      </c>
      <c r="O563" s="2" t="str">
        <f t="shared" ca="1" si="109"/>
        <v>No</v>
      </c>
      <c r="P563" s="2" t="str" cm="1">
        <f t="array" aca="1" ref="P563" ca="1">IF(OR(INDIRECT("MRN_"&amp;A563)="N/A",B563=0),"No","Yes")</f>
        <v>No</v>
      </c>
    </row>
    <row r="564" spans="1:16" x14ac:dyDescent="0.2">
      <c r="A564" s="62">
        <v>18</v>
      </c>
      <c r="B564" s="2">
        <f ca="1"/>
        <v>0</v>
      </c>
      <c r="C564" s="2">
        <f ca="1"/>
        <v>0</v>
      </c>
      <c r="D564" s="2">
        <f ca="1"/>
        <v>0</v>
      </c>
      <c r="E564" s="2">
        <f ca="1"/>
        <v>0</v>
      </c>
      <c r="F564" s="2">
        <f ca="1"/>
        <v>0</v>
      </c>
      <c r="G564" s="2">
        <f ca="1"/>
        <v>0</v>
      </c>
      <c r="H564" s="2">
        <f ca="1"/>
        <v>0</v>
      </c>
      <c r="I564" s="2">
        <f ca="1"/>
        <v>0</v>
      </c>
      <c r="J564" s="2">
        <f ca="1"/>
        <v>0</v>
      </c>
      <c r="K564" s="2">
        <f ca="1"/>
        <v>0</v>
      </c>
      <c r="L564" s="2" cm="1">
        <f t="array" aca="1" ref="L564" ca="1">IF(B564=0,0,INDIRECT("MRN_"&amp;A564))</f>
        <v>0</v>
      </c>
      <c r="M564" s="2">
        <f t="shared" ca="1" si="107"/>
        <v>0</v>
      </c>
      <c r="N564" s="2" t="str">
        <f t="shared" ca="1" si="108"/>
        <v>No</v>
      </c>
      <c r="O564" s="2" t="str">
        <f t="shared" ca="1" si="109"/>
        <v>No</v>
      </c>
      <c r="P564" s="2" t="str" cm="1">
        <f t="array" aca="1" ref="P564" ca="1">IF(OR(INDIRECT("MRN_"&amp;A564)="N/A",B564=0),"No","Yes")</f>
        <v>No</v>
      </c>
    </row>
    <row r="565" spans="1:16" x14ac:dyDescent="0.2">
      <c r="A565" s="62">
        <v>18</v>
      </c>
      <c r="B565" s="2">
        <f ca="1"/>
        <v>0</v>
      </c>
      <c r="C565" s="2">
        <f ca="1"/>
        <v>0</v>
      </c>
      <c r="D565" s="2">
        <f ca="1"/>
        <v>0</v>
      </c>
      <c r="E565" s="2">
        <f ca="1"/>
        <v>0</v>
      </c>
      <c r="F565" s="2">
        <f ca="1"/>
        <v>0</v>
      </c>
      <c r="G565" s="2">
        <f ca="1"/>
        <v>0</v>
      </c>
      <c r="H565" s="2">
        <f ca="1"/>
        <v>0</v>
      </c>
      <c r="I565" s="2">
        <f ca="1"/>
        <v>0</v>
      </c>
      <c r="J565" s="2">
        <f ca="1"/>
        <v>0</v>
      </c>
      <c r="K565" s="2">
        <f ca="1"/>
        <v>0</v>
      </c>
      <c r="L565" s="2" cm="1">
        <f t="array" aca="1" ref="L565" ca="1">IF(B565=0,0,INDIRECT("MRN_"&amp;A565))</f>
        <v>0</v>
      </c>
      <c r="M565" s="2">
        <f t="shared" ca="1" si="107"/>
        <v>0</v>
      </c>
      <c r="N565" s="2" t="str">
        <f t="shared" ca="1" si="108"/>
        <v>No</v>
      </c>
      <c r="O565" s="2" t="str">
        <f t="shared" ca="1" si="109"/>
        <v>No</v>
      </c>
      <c r="P565" s="2" t="str" cm="1">
        <f t="array" aca="1" ref="P565" ca="1">IF(OR(INDIRECT("MRN_"&amp;A565)="N/A",B565=0),"No","Yes")</f>
        <v>No</v>
      </c>
    </row>
    <row r="566" spans="1:16" x14ac:dyDescent="0.2">
      <c r="A566" s="62">
        <v>18</v>
      </c>
      <c r="B566" s="2">
        <f ca="1"/>
        <v>0</v>
      </c>
      <c r="C566" s="2">
        <f ca="1"/>
        <v>0</v>
      </c>
      <c r="D566" s="2">
        <f ca="1"/>
        <v>0</v>
      </c>
      <c r="E566" s="2">
        <f ca="1"/>
        <v>0</v>
      </c>
      <c r="F566" s="2">
        <f ca="1"/>
        <v>0</v>
      </c>
      <c r="G566" s="2">
        <f ca="1"/>
        <v>0</v>
      </c>
      <c r="H566" s="2">
        <f ca="1"/>
        <v>0</v>
      </c>
      <c r="I566" s="2">
        <f ca="1"/>
        <v>0</v>
      </c>
      <c r="J566" s="2">
        <f ca="1"/>
        <v>0</v>
      </c>
      <c r="K566" s="2">
        <f ca="1"/>
        <v>0</v>
      </c>
      <c r="L566" s="2" cm="1">
        <f t="array" aca="1" ref="L566" ca="1">IF(B566=0,0,INDIRECT("MRN_"&amp;A566))</f>
        <v>0</v>
      </c>
      <c r="M566" s="2">
        <f t="shared" ca="1" si="107"/>
        <v>0</v>
      </c>
      <c r="N566" s="2" t="str">
        <f t="shared" ca="1" si="108"/>
        <v>No</v>
      </c>
      <c r="O566" s="2" t="str">
        <f t="shared" ca="1" si="109"/>
        <v>No</v>
      </c>
      <c r="P566" s="2" t="str" cm="1">
        <f t="array" aca="1" ref="P566" ca="1">IF(OR(INDIRECT("MRN_"&amp;A566)="N/A",B566=0),"No","Yes")</f>
        <v>No</v>
      </c>
    </row>
    <row r="567" spans="1:16" x14ac:dyDescent="0.2">
      <c r="A567" s="62">
        <v>18</v>
      </c>
      <c r="B567" s="2">
        <f ca="1"/>
        <v>0</v>
      </c>
      <c r="C567" s="2">
        <f ca="1"/>
        <v>0</v>
      </c>
      <c r="D567" s="2">
        <f ca="1"/>
        <v>0</v>
      </c>
      <c r="E567" s="2">
        <f ca="1"/>
        <v>0</v>
      </c>
      <c r="F567" s="2">
        <f ca="1"/>
        <v>0</v>
      </c>
      <c r="G567" s="2">
        <f ca="1"/>
        <v>0</v>
      </c>
      <c r="H567" s="2">
        <f ca="1"/>
        <v>0</v>
      </c>
      <c r="I567" s="2">
        <f ca="1"/>
        <v>0</v>
      </c>
      <c r="J567" s="2">
        <f ca="1"/>
        <v>0</v>
      </c>
      <c r="K567" s="2">
        <f ca="1"/>
        <v>0</v>
      </c>
      <c r="L567" s="2" cm="1">
        <f t="array" aca="1" ref="L567" ca="1">IF(B567=0,0,INDIRECT("MRN_"&amp;A567))</f>
        <v>0</v>
      </c>
      <c r="M567" s="2">
        <f t="shared" ca="1" si="107"/>
        <v>0</v>
      </c>
      <c r="N567" s="2" t="str">
        <f t="shared" ca="1" si="108"/>
        <v>No</v>
      </c>
      <c r="O567" s="2" t="str">
        <f t="shared" ca="1" si="109"/>
        <v>No</v>
      </c>
      <c r="P567" s="2" t="str" cm="1">
        <f t="array" aca="1" ref="P567" ca="1">IF(OR(INDIRECT("MRN_"&amp;A567)="N/A",B567=0),"No","Yes")</f>
        <v>No</v>
      </c>
    </row>
    <row r="568" spans="1:16" x14ac:dyDescent="0.2">
      <c r="A568" s="62">
        <v>18</v>
      </c>
      <c r="B568" s="2">
        <f ca="1"/>
        <v>0</v>
      </c>
      <c r="C568" s="2">
        <f ca="1"/>
        <v>0</v>
      </c>
      <c r="D568" s="2">
        <f ca="1"/>
        <v>0</v>
      </c>
      <c r="E568" s="2">
        <f ca="1"/>
        <v>0</v>
      </c>
      <c r="F568" s="2">
        <f ca="1"/>
        <v>0</v>
      </c>
      <c r="G568" s="2">
        <f ca="1"/>
        <v>0</v>
      </c>
      <c r="H568" s="2">
        <f ca="1"/>
        <v>0</v>
      </c>
      <c r="I568" s="2">
        <f ca="1"/>
        <v>0</v>
      </c>
      <c r="J568" s="2">
        <f ca="1"/>
        <v>0</v>
      </c>
      <c r="K568" s="2">
        <f ca="1"/>
        <v>0</v>
      </c>
      <c r="L568" s="2" cm="1">
        <f t="array" aca="1" ref="L568" ca="1">IF(B568=0,0,INDIRECT("MRN_"&amp;A568))</f>
        <v>0</v>
      </c>
      <c r="M568" s="2">
        <f t="shared" ca="1" si="107"/>
        <v>0</v>
      </c>
      <c r="N568" s="2" t="str">
        <f t="shared" ca="1" si="108"/>
        <v>No</v>
      </c>
      <c r="O568" s="2" t="str">
        <f t="shared" ca="1" si="109"/>
        <v>No</v>
      </c>
      <c r="P568" s="2" t="str" cm="1">
        <f t="array" aca="1" ref="P568" ca="1">IF(OR(INDIRECT("MRN_"&amp;A568)="N/A",B568=0),"No","Yes")</f>
        <v>No</v>
      </c>
    </row>
    <row r="569" spans="1:16" x14ac:dyDescent="0.2">
      <c r="A569" s="62">
        <v>18</v>
      </c>
      <c r="B569" s="2">
        <f ca="1"/>
        <v>0</v>
      </c>
      <c r="C569" s="2">
        <f ca="1"/>
        <v>0</v>
      </c>
      <c r="D569" s="2">
        <f ca="1"/>
        <v>0</v>
      </c>
      <c r="E569" s="2">
        <f ca="1"/>
        <v>0</v>
      </c>
      <c r="F569" s="2">
        <f ca="1"/>
        <v>0</v>
      </c>
      <c r="G569" s="2">
        <f ca="1"/>
        <v>0</v>
      </c>
      <c r="H569" s="2">
        <f ca="1"/>
        <v>0</v>
      </c>
      <c r="I569" s="2">
        <f ca="1"/>
        <v>0</v>
      </c>
      <c r="J569" s="2">
        <f ca="1"/>
        <v>0</v>
      </c>
      <c r="K569" s="2">
        <f ca="1"/>
        <v>0</v>
      </c>
      <c r="L569" s="2" cm="1">
        <f t="array" aca="1" ref="L569" ca="1">IF(B569=0,0,INDIRECT("MRN_"&amp;A569))</f>
        <v>0</v>
      </c>
      <c r="M569" s="2">
        <f t="shared" ca="1" si="107"/>
        <v>0</v>
      </c>
      <c r="N569" s="2" t="str">
        <f t="shared" ca="1" si="108"/>
        <v>No</v>
      </c>
      <c r="O569" s="2" t="str">
        <f t="shared" ca="1" si="109"/>
        <v>No</v>
      </c>
      <c r="P569" s="2" t="str" cm="1">
        <f t="array" aca="1" ref="P569" ca="1">IF(OR(INDIRECT("MRN_"&amp;A569)="N/A",B569=0),"No","Yes")</f>
        <v>No</v>
      </c>
    </row>
    <row r="570" spans="1:16" x14ac:dyDescent="0.2">
      <c r="A570" s="62">
        <v>18</v>
      </c>
      <c r="B570" s="2">
        <f ca="1"/>
        <v>0</v>
      </c>
      <c r="C570" s="2">
        <f ca="1"/>
        <v>0</v>
      </c>
      <c r="D570" s="2">
        <f ca="1"/>
        <v>0</v>
      </c>
      <c r="E570" s="2">
        <f ca="1"/>
        <v>0</v>
      </c>
      <c r="F570" s="2">
        <f ca="1"/>
        <v>0</v>
      </c>
      <c r="G570" s="2">
        <f ca="1"/>
        <v>0</v>
      </c>
      <c r="H570" s="2">
        <f ca="1"/>
        <v>0</v>
      </c>
      <c r="I570" s="2">
        <f ca="1"/>
        <v>0</v>
      </c>
      <c r="J570" s="2">
        <f ca="1"/>
        <v>0</v>
      </c>
      <c r="K570" s="2">
        <f ca="1"/>
        <v>0</v>
      </c>
      <c r="L570" s="2" cm="1">
        <f t="array" aca="1" ref="L570" ca="1">IF(B570=0,0,INDIRECT("MRN_"&amp;A570))</f>
        <v>0</v>
      </c>
      <c r="M570" s="2">
        <f t="shared" ca="1" si="107"/>
        <v>0</v>
      </c>
      <c r="N570" s="2" t="str">
        <f t="shared" ca="1" si="108"/>
        <v>No</v>
      </c>
      <c r="O570" s="2" t="str">
        <f t="shared" ca="1" si="109"/>
        <v>No</v>
      </c>
      <c r="P570" s="2" t="str" cm="1">
        <f t="array" aca="1" ref="P570" ca="1">IF(OR(INDIRECT("MRN_"&amp;A570)="N/A",B570=0),"No","Yes")</f>
        <v>No</v>
      </c>
    </row>
    <row r="571" spans="1:16" x14ac:dyDescent="0.2">
      <c r="A571" s="62">
        <v>18</v>
      </c>
      <c r="B571" s="2">
        <f ca="1"/>
        <v>0</v>
      </c>
      <c r="C571" s="2">
        <f ca="1"/>
        <v>0</v>
      </c>
      <c r="D571" s="2">
        <f ca="1"/>
        <v>0</v>
      </c>
      <c r="E571" s="2">
        <f ca="1"/>
        <v>0</v>
      </c>
      <c r="F571" s="2">
        <f ca="1"/>
        <v>0</v>
      </c>
      <c r="G571" s="2">
        <f ca="1"/>
        <v>0</v>
      </c>
      <c r="H571" s="2">
        <f ca="1"/>
        <v>0</v>
      </c>
      <c r="I571" s="2">
        <f ca="1"/>
        <v>0</v>
      </c>
      <c r="J571" s="2">
        <f ca="1"/>
        <v>0</v>
      </c>
      <c r="K571" s="2">
        <f ca="1"/>
        <v>0</v>
      </c>
      <c r="L571" s="2" cm="1">
        <f t="array" aca="1" ref="L571" ca="1">IF(B571=0,0,INDIRECT("MRN_"&amp;A571))</f>
        <v>0</v>
      </c>
      <c r="M571" s="2">
        <f t="shared" ca="1" si="107"/>
        <v>0</v>
      </c>
      <c r="N571" s="2" t="str">
        <f t="shared" ca="1" si="108"/>
        <v>No</v>
      </c>
      <c r="O571" s="2" t="str">
        <f t="shared" ca="1" si="109"/>
        <v>No</v>
      </c>
      <c r="P571" s="2" t="str" cm="1">
        <f t="array" aca="1" ref="P571" ca="1">IF(OR(INDIRECT("MRN_"&amp;A571)="N/A",B571=0),"No","Yes")</f>
        <v>No</v>
      </c>
    </row>
    <row r="572" spans="1:16" x14ac:dyDescent="0.2">
      <c r="A572" s="62">
        <v>18</v>
      </c>
      <c r="B572" s="2">
        <f ca="1"/>
        <v>0</v>
      </c>
      <c r="C572" s="2">
        <f ca="1"/>
        <v>0</v>
      </c>
      <c r="D572" s="2">
        <f ca="1"/>
        <v>0</v>
      </c>
      <c r="E572" s="2">
        <f ca="1"/>
        <v>0</v>
      </c>
      <c r="F572" s="2">
        <f ca="1"/>
        <v>0</v>
      </c>
      <c r="G572" s="2">
        <f ca="1"/>
        <v>0</v>
      </c>
      <c r="H572" s="2">
        <f ca="1"/>
        <v>0</v>
      </c>
      <c r="I572" s="2">
        <f ca="1"/>
        <v>0</v>
      </c>
      <c r="J572" s="2">
        <f ca="1"/>
        <v>0</v>
      </c>
      <c r="K572" s="2">
        <f ca="1"/>
        <v>0</v>
      </c>
      <c r="L572" s="2" cm="1">
        <f t="array" aca="1" ref="L572" ca="1">IF(B572=0,0,INDIRECT("MRN_"&amp;A572))</f>
        <v>0</v>
      </c>
      <c r="M572" s="2">
        <f t="shared" ca="1" si="107"/>
        <v>0</v>
      </c>
      <c r="N572" s="2" t="str">
        <f t="shared" ca="1" si="108"/>
        <v>No</v>
      </c>
      <c r="O572" s="2" t="str">
        <f t="shared" ca="1" si="109"/>
        <v>No</v>
      </c>
      <c r="P572" s="2" t="str" cm="1">
        <f t="array" aca="1" ref="P572" ca="1">IF(OR(INDIRECT("MRN_"&amp;A572)="N/A",B572=0),"No","Yes")</f>
        <v>No</v>
      </c>
    </row>
    <row r="573" spans="1:16" x14ac:dyDescent="0.2">
      <c r="A573" s="62">
        <v>18</v>
      </c>
      <c r="B573" s="2">
        <f ca="1"/>
        <v>0</v>
      </c>
      <c r="C573" s="2">
        <f ca="1"/>
        <v>0</v>
      </c>
      <c r="D573" s="2">
        <f ca="1"/>
        <v>0</v>
      </c>
      <c r="E573" s="2">
        <f ca="1"/>
        <v>0</v>
      </c>
      <c r="F573" s="2">
        <f ca="1"/>
        <v>0</v>
      </c>
      <c r="G573" s="2">
        <f ca="1"/>
        <v>0</v>
      </c>
      <c r="H573" s="2">
        <f ca="1"/>
        <v>0</v>
      </c>
      <c r="I573" s="2">
        <f ca="1"/>
        <v>0</v>
      </c>
      <c r="J573" s="2">
        <f ca="1"/>
        <v>0</v>
      </c>
      <c r="K573" s="2">
        <f ca="1"/>
        <v>0</v>
      </c>
      <c r="L573" s="2" cm="1">
        <f t="array" aca="1" ref="L573" ca="1">IF(B573=0,0,INDIRECT("MRN_"&amp;A573))</f>
        <v>0</v>
      </c>
      <c r="M573" s="2">
        <f t="shared" ca="1" si="107"/>
        <v>0</v>
      </c>
      <c r="N573" s="2" t="str">
        <f t="shared" ca="1" si="108"/>
        <v>No</v>
      </c>
      <c r="O573" s="2" t="str">
        <f t="shared" ca="1" si="109"/>
        <v>No</v>
      </c>
      <c r="P573" s="2" t="str" cm="1">
        <f t="array" aca="1" ref="P573" ca="1">IF(OR(INDIRECT("MRN_"&amp;A573)="N/A",B573=0),"No","Yes")</f>
        <v>No</v>
      </c>
    </row>
    <row r="574" spans="1:16" x14ac:dyDescent="0.2">
      <c r="A574" s="62">
        <v>18</v>
      </c>
      <c r="B574" s="2">
        <f ca="1"/>
        <v>0</v>
      </c>
      <c r="C574" s="2">
        <f ca="1"/>
        <v>0</v>
      </c>
      <c r="D574" s="2">
        <f ca="1"/>
        <v>0</v>
      </c>
      <c r="E574" s="2">
        <f ca="1"/>
        <v>0</v>
      </c>
      <c r="F574" s="2">
        <f ca="1"/>
        <v>0</v>
      </c>
      <c r="G574" s="2">
        <f ca="1"/>
        <v>0</v>
      </c>
      <c r="H574" s="2">
        <f ca="1"/>
        <v>0</v>
      </c>
      <c r="I574" s="2">
        <f ca="1"/>
        <v>0</v>
      </c>
      <c r="J574" s="2">
        <f ca="1"/>
        <v>0</v>
      </c>
      <c r="K574" s="2">
        <f ca="1"/>
        <v>0</v>
      </c>
      <c r="L574" s="2" cm="1">
        <f t="array" aca="1" ref="L574" ca="1">IF(B574=0,0,INDIRECT("MRN_"&amp;A574))</f>
        <v>0</v>
      </c>
      <c r="M574" s="2">
        <f t="shared" ca="1" si="107"/>
        <v>0</v>
      </c>
      <c r="N574" s="2" t="str">
        <f t="shared" ca="1" si="108"/>
        <v>No</v>
      </c>
      <c r="O574" s="2" t="str">
        <f t="shared" ca="1" si="109"/>
        <v>No</v>
      </c>
      <c r="P574" s="2" t="str" cm="1">
        <f t="array" aca="1" ref="P574" ca="1">IF(OR(INDIRECT("MRN_"&amp;A574)="N/A",B574=0),"No","Yes")</f>
        <v>No</v>
      </c>
    </row>
    <row r="575" spans="1:16" x14ac:dyDescent="0.2">
      <c r="A575" s="62">
        <v>18</v>
      </c>
      <c r="B575" s="2">
        <f ca="1"/>
        <v>0</v>
      </c>
      <c r="C575" s="2">
        <f ca="1"/>
        <v>0</v>
      </c>
      <c r="D575" s="2">
        <f ca="1"/>
        <v>0</v>
      </c>
      <c r="E575" s="2">
        <f ca="1"/>
        <v>0</v>
      </c>
      <c r="F575" s="2">
        <f ca="1"/>
        <v>0</v>
      </c>
      <c r="G575" s="2">
        <f ca="1"/>
        <v>0</v>
      </c>
      <c r="H575" s="2">
        <f ca="1"/>
        <v>0</v>
      </c>
      <c r="I575" s="2">
        <f ca="1"/>
        <v>0</v>
      </c>
      <c r="J575" s="2">
        <f ca="1"/>
        <v>0</v>
      </c>
      <c r="K575" s="2">
        <f ca="1"/>
        <v>0</v>
      </c>
      <c r="L575" s="2" cm="1">
        <f t="array" aca="1" ref="L575" ca="1">IF(B575=0,0,INDIRECT("MRN_"&amp;A575))</f>
        <v>0</v>
      </c>
      <c r="M575" s="2">
        <f t="shared" ca="1" si="107"/>
        <v>0</v>
      </c>
      <c r="N575" s="2" t="str">
        <f t="shared" ca="1" si="108"/>
        <v>No</v>
      </c>
      <c r="O575" s="2" t="str">
        <f t="shared" ca="1" si="109"/>
        <v>No</v>
      </c>
      <c r="P575" s="2" t="str" cm="1">
        <f t="array" aca="1" ref="P575" ca="1">IF(OR(INDIRECT("MRN_"&amp;A575)="N/A",B575=0),"No","Yes")</f>
        <v>No</v>
      </c>
    </row>
    <row r="576" spans="1:16" x14ac:dyDescent="0.2">
      <c r="A576" s="62">
        <v>19</v>
      </c>
      <c r="B576" s="2" cm="1">
        <f t="array" aca="1" ref="B576:K605" ca="1">INDIRECT("Services_"&amp;A576)</f>
        <v>0</v>
      </c>
      <c r="C576" s="2">
        <f ca="1"/>
        <v>0</v>
      </c>
      <c r="D576" s="2">
        <f ca="1"/>
        <v>0</v>
      </c>
      <c r="E576" s="2">
        <f ca="1"/>
        <v>0</v>
      </c>
      <c r="F576" s="2">
        <f ca="1"/>
        <v>0</v>
      </c>
      <c r="G576" s="2">
        <f ca="1"/>
        <v>0</v>
      </c>
      <c r="H576" s="2">
        <f ca="1"/>
        <v>0</v>
      </c>
      <c r="I576" s="2">
        <f ca="1"/>
        <v>0</v>
      </c>
      <c r="J576" s="2">
        <f ca="1"/>
        <v>0</v>
      </c>
      <c r="K576" s="2">
        <f ca="1"/>
        <v>0</v>
      </c>
      <c r="L576" s="2" cm="1">
        <f t="array" aca="1" ref="L576" ca="1">IF(B576=0,0,INDIRECT("MRN_"&amp;A576))</f>
        <v>0</v>
      </c>
      <c r="M576" s="2">
        <f t="shared" ca="1" si="107"/>
        <v>0</v>
      </c>
      <c r="N576" s="2" t="str">
        <f t="shared" ca="1" si="108"/>
        <v>No</v>
      </c>
      <c r="O576" s="2" t="str">
        <f t="shared" ca="1" si="109"/>
        <v>No</v>
      </c>
      <c r="P576" s="2" t="str" cm="1">
        <f t="array" aca="1" ref="P576" ca="1">IF(OR(INDIRECT("MRN_"&amp;A576)="N/A",B576=0),"No","Yes")</f>
        <v>No</v>
      </c>
    </row>
    <row r="577" spans="1:16" x14ac:dyDescent="0.2">
      <c r="A577" s="62">
        <v>19</v>
      </c>
      <c r="B577" s="2">
        <f ca="1"/>
        <v>0</v>
      </c>
      <c r="C577" s="2">
        <f ca="1"/>
        <v>0</v>
      </c>
      <c r="D577" s="2">
        <f ca="1"/>
        <v>0</v>
      </c>
      <c r="E577" s="2">
        <f ca="1"/>
        <v>0</v>
      </c>
      <c r="F577" s="2">
        <f ca="1"/>
        <v>0</v>
      </c>
      <c r="G577" s="2">
        <f ca="1"/>
        <v>0</v>
      </c>
      <c r="H577" s="2">
        <f ca="1"/>
        <v>0</v>
      </c>
      <c r="I577" s="2">
        <f ca="1"/>
        <v>0</v>
      </c>
      <c r="J577" s="2">
        <f ca="1"/>
        <v>0</v>
      </c>
      <c r="K577" s="2">
        <f ca="1"/>
        <v>0</v>
      </c>
      <c r="L577" s="2" cm="1">
        <f t="array" aca="1" ref="L577" ca="1">IF(B577=0,0,INDIRECT("MRN_"&amp;A577))</f>
        <v>0</v>
      </c>
      <c r="M577" s="2">
        <f t="shared" ca="1" si="107"/>
        <v>0</v>
      </c>
      <c r="N577" s="2" t="str">
        <f t="shared" ca="1" si="108"/>
        <v>No</v>
      </c>
      <c r="O577" s="2" t="str">
        <f t="shared" ca="1" si="109"/>
        <v>No</v>
      </c>
      <c r="P577" s="2" t="str" cm="1">
        <f t="array" aca="1" ref="P577" ca="1">IF(OR(INDIRECT("MRN_"&amp;A577)="N/A",B577=0),"No","Yes")</f>
        <v>No</v>
      </c>
    </row>
    <row r="578" spans="1:16" x14ac:dyDescent="0.2">
      <c r="A578" s="62">
        <v>19</v>
      </c>
      <c r="B578" s="2">
        <f ca="1"/>
        <v>0</v>
      </c>
      <c r="C578" s="2">
        <f ca="1"/>
        <v>0</v>
      </c>
      <c r="D578" s="2">
        <f ca="1"/>
        <v>0</v>
      </c>
      <c r="E578" s="2">
        <f ca="1"/>
        <v>0</v>
      </c>
      <c r="F578" s="2">
        <f ca="1"/>
        <v>0</v>
      </c>
      <c r="G578" s="2">
        <f ca="1"/>
        <v>0</v>
      </c>
      <c r="H578" s="2">
        <f ca="1"/>
        <v>0</v>
      </c>
      <c r="I578" s="2">
        <f ca="1"/>
        <v>0</v>
      </c>
      <c r="J578" s="2">
        <f ca="1"/>
        <v>0</v>
      </c>
      <c r="K578" s="2">
        <f ca="1"/>
        <v>0</v>
      </c>
      <c r="L578" s="2" cm="1">
        <f t="array" aca="1" ref="L578" ca="1">IF(B578=0,0,INDIRECT("MRN_"&amp;A578))</f>
        <v>0</v>
      </c>
      <c r="M578" s="2">
        <f t="shared" ca="1" si="107"/>
        <v>0</v>
      </c>
      <c r="N578" s="2" t="str">
        <f t="shared" ca="1" si="108"/>
        <v>No</v>
      </c>
      <c r="O578" s="2" t="str">
        <f t="shared" ca="1" si="109"/>
        <v>No</v>
      </c>
      <c r="P578" s="2" t="str" cm="1">
        <f t="array" aca="1" ref="P578" ca="1">IF(OR(INDIRECT("MRN_"&amp;A578)="N/A",B578=0),"No","Yes")</f>
        <v>No</v>
      </c>
    </row>
    <row r="579" spans="1:16" x14ac:dyDescent="0.2">
      <c r="A579" s="62">
        <v>19</v>
      </c>
      <c r="B579" s="2">
        <f ca="1"/>
        <v>0</v>
      </c>
      <c r="C579" s="2">
        <f ca="1"/>
        <v>0</v>
      </c>
      <c r="D579" s="2">
        <f ca="1"/>
        <v>0</v>
      </c>
      <c r="E579" s="2">
        <f ca="1"/>
        <v>0</v>
      </c>
      <c r="F579" s="2">
        <f ca="1"/>
        <v>0</v>
      </c>
      <c r="G579" s="2">
        <f ca="1"/>
        <v>0</v>
      </c>
      <c r="H579" s="2">
        <f ca="1"/>
        <v>0</v>
      </c>
      <c r="I579" s="2">
        <f ca="1"/>
        <v>0</v>
      </c>
      <c r="J579" s="2">
        <f ca="1"/>
        <v>0</v>
      </c>
      <c r="K579" s="2">
        <f ca="1"/>
        <v>0</v>
      </c>
      <c r="L579" s="2" cm="1">
        <f t="array" aca="1" ref="L579" ca="1">IF(B579=0,0,INDIRECT("MRN_"&amp;A579))</f>
        <v>0</v>
      </c>
      <c r="M579" s="2">
        <f t="shared" ca="1" si="107"/>
        <v>0</v>
      </c>
      <c r="N579" s="2" t="str">
        <f t="shared" ca="1" si="108"/>
        <v>No</v>
      </c>
      <c r="O579" s="2" t="str">
        <f t="shared" ca="1" si="109"/>
        <v>No</v>
      </c>
      <c r="P579" s="2" t="str" cm="1">
        <f t="array" aca="1" ref="P579" ca="1">IF(OR(INDIRECT("MRN_"&amp;A579)="N/A",B579=0),"No","Yes")</f>
        <v>No</v>
      </c>
    </row>
    <row r="580" spans="1:16" x14ac:dyDescent="0.2">
      <c r="A580" s="62">
        <v>19</v>
      </c>
      <c r="B580" s="2">
        <f ca="1"/>
        <v>0</v>
      </c>
      <c r="C580" s="2">
        <f ca="1"/>
        <v>0</v>
      </c>
      <c r="D580" s="2">
        <f ca="1"/>
        <v>0</v>
      </c>
      <c r="E580" s="2">
        <f ca="1"/>
        <v>0</v>
      </c>
      <c r="F580" s="2">
        <f ca="1"/>
        <v>0</v>
      </c>
      <c r="G580" s="2">
        <f ca="1"/>
        <v>0</v>
      </c>
      <c r="H580" s="2">
        <f ca="1"/>
        <v>0</v>
      </c>
      <c r="I580" s="2">
        <f ca="1"/>
        <v>0</v>
      </c>
      <c r="J580" s="2">
        <f ca="1"/>
        <v>0</v>
      </c>
      <c r="K580" s="2">
        <f ca="1"/>
        <v>0</v>
      </c>
      <c r="L580" s="2" cm="1">
        <f t="array" aca="1" ref="L580" ca="1">IF(B580=0,0,INDIRECT("MRN_"&amp;A580))</f>
        <v>0</v>
      </c>
      <c r="M580" s="2">
        <f t="shared" ca="1" si="107"/>
        <v>0</v>
      </c>
      <c r="N580" s="2" t="str">
        <f t="shared" ca="1" si="108"/>
        <v>No</v>
      </c>
      <c r="O580" s="2" t="str">
        <f t="shared" ca="1" si="109"/>
        <v>No</v>
      </c>
      <c r="P580" s="2" t="str" cm="1">
        <f t="array" aca="1" ref="P580" ca="1">IF(OR(INDIRECT("MRN_"&amp;A580)="N/A",B580=0),"No","Yes")</f>
        <v>No</v>
      </c>
    </row>
    <row r="581" spans="1:16" x14ac:dyDescent="0.2">
      <c r="A581" s="62">
        <v>19</v>
      </c>
      <c r="B581" s="2">
        <f ca="1"/>
        <v>0</v>
      </c>
      <c r="C581" s="2">
        <f ca="1"/>
        <v>0</v>
      </c>
      <c r="D581" s="2">
        <f ca="1"/>
        <v>0</v>
      </c>
      <c r="E581" s="2">
        <f ca="1"/>
        <v>0</v>
      </c>
      <c r="F581" s="2">
        <f ca="1"/>
        <v>0</v>
      </c>
      <c r="G581" s="2">
        <f ca="1"/>
        <v>0</v>
      </c>
      <c r="H581" s="2">
        <f ca="1"/>
        <v>0</v>
      </c>
      <c r="I581" s="2">
        <f ca="1"/>
        <v>0</v>
      </c>
      <c r="J581" s="2">
        <f ca="1"/>
        <v>0</v>
      </c>
      <c r="K581" s="2">
        <f ca="1"/>
        <v>0</v>
      </c>
      <c r="L581" s="2" cm="1">
        <f t="array" aca="1" ref="L581" ca="1">IF(B581=0,0,INDIRECT("MRN_"&amp;A581))</f>
        <v>0</v>
      </c>
      <c r="M581" s="2">
        <f t="shared" ca="1" si="107"/>
        <v>0</v>
      </c>
      <c r="N581" s="2" t="str">
        <f t="shared" ca="1" si="108"/>
        <v>No</v>
      </c>
      <c r="O581" s="2" t="str">
        <f t="shared" ca="1" si="109"/>
        <v>No</v>
      </c>
      <c r="P581" s="2" t="str" cm="1">
        <f t="array" aca="1" ref="P581" ca="1">IF(OR(INDIRECT("MRN_"&amp;A581)="N/A",B581=0),"No","Yes")</f>
        <v>No</v>
      </c>
    </row>
    <row r="582" spans="1:16" x14ac:dyDescent="0.2">
      <c r="A582" s="62">
        <v>19</v>
      </c>
      <c r="B582" s="2">
        <f ca="1"/>
        <v>0</v>
      </c>
      <c r="C582" s="2">
        <f ca="1"/>
        <v>0</v>
      </c>
      <c r="D582" s="2">
        <f ca="1"/>
        <v>0</v>
      </c>
      <c r="E582" s="2">
        <f ca="1"/>
        <v>0</v>
      </c>
      <c r="F582" s="2">
        <f ca="1"/>
        <v>0</v>
      </c>
      <c r="G582" s="2">
        <f ca="1"/>
        <v>0</v>
      </c>
      <c r="H582" s="2">
        <f ca="1"/>
        <v>0</v>
      </c>
      <c r="I582" s="2">
        <f ca="1"/>
        <v>0</v>
      </c>
      <c r="J582" s="2">
        <f ca="1"/>
        <v>0</v>
      </c>
      <c r="K582" s="2">
        <f ca="1"/>
        <v>0</v>
      </c>
      <c r="L582" s="2" cm="1">
        <f t="array" aca="1" ref="L582" ca="1">IF(B582=0,0,INDIRECT("MRN_"&amp;A582))</f>
        <v>0</v>
      </c>
      <c r="M582" s="2">
        <f t="shared" ca="1" si="107"/>
        <v>0</v>
      </c>
      <c r="N582" s="2" t="str">
        <f t="shared" ca="1" si="108"/>
        <v>No</v>
      </c>
      <c r="O582" s="2" t="str">
        <f t="shared" ca="1" si="109"/>
        <v>No</v>
      </c>
      <c r="P582" s="2" t="str" cm="1">
        <f t="array" aca="1" ref="P582" ca="1">IF(OR(INDIRECT("MRN_"&amp;A582)="N/A",B582=0),"No","Yes")</f>
        <v>No</v>
      </c>
    </row>
    <row r="583" spans="1:16" x14ac:dyDescent="0.2">
      <c r="A583" s="62">
        <v>19</v>
      </c>
      <c r="B583" s="2">
        <f ca="1"/>
        <v>0</v>
      </c>
      <c r="C583" s="2">
        <f ca="1"/>
        <v>0</v>
      </c>
      <c r="D583" s="2">
        <f ca="1"/>
        <v>0</v>
      </c>
      <c r="E583" s="2">
        <f ca="1"/>
        <v>0</v>
      </c>
      <c r="F583" s="2">
        <f ca="1"/>
        <v>0</v>
      </c>
      <c r="G583" s="2">
        <f ca="1"/>
        <v>0</v>
      </c>
      <c r="H583" s="2">
        <f ca="1"/>
        <v>0</v>
      </c>
      <c r="I583" s="2">
        <f ca="1"/>
        <v>0</v>
      </c>
      <c r="J583" s="2">
        <f ca="1"/>
        <v>0</v>
      </c>
      <c r="K583" s="2">
        <f ca="1"/>
        <v>0</v>
      </c>
      <c r="L583" s="2" cm="1">
        <f t="array" aca="1" ref="L583" ca="1">IF(B583=0,0,INDIRECT("MRN_"&amp;A583))</f>
        <v>0</v>
      </c>
      <c r="M583" s="2">
        <f t="shared" ca="1" si="107"/>
        <v>0</v>
      </c>
      <c r="N583" s="2" t="str">
        <f t="shared" ca="1" si="108"/>
        <v>No</v>
      </c>
      <c r="O583" s="2" t="str">
        <f t="shared" ca="1" si="109"/>
        <v>No</v>
      </c>
      <c r="P583" s="2" t="str" cm="1">
        <f t="array" aca="1" ref="P583" ca="1">IF(OR(INDIRECT("MRN_"&amp;A583)="N/A",B583=0),"No","Yes")</f>
        <v>No</v>
      </c>
    </row>
    <row r="584" spans="1:16" x14ac:dyDescent="0.2">
      <c r="A584" s="62">
        <v>19</v>
      </c>
      <c r="B584" s="2">
        <f ca="1"/>
        <v>0</v>
      </c>
      <c r="C584" s="2">
        <f ca="1"/>
        <v>0</v>
      </c>
      <c r="D584" s="2">
        <f ca="1"/>
        <v>0</v>
      </c>
      <c r="E584" s="2">
        <f ca="1"/>
        <v>0</v>
      </c>
      <c r="F584" s="2">
        <f ca="1"/>
        <v>0</v>
      </c>
      <c r="G584" s="2">
        <f ca="1"/>
        <v>0</v>
      </c>
      <c r="H584" s="2">
        <f ca="1"/>
        <v>0</v>
      </c>
      <c r="I584" s="2">
        <f ca="1"/>
        <v>0</v>
      </c>
      <c r="J584" s="2">
        <f ca="1"/>
        <v>0</v>
      </c>
      <c r="K584" s="2">
        <f ca="1"/>
        <v>0</v>
      </c>
      <c r="L584" s="2" cm="1">
        <f t="array" aca="1" ref="L584" ca="1">IF(B584=0,0,INDIRECT("MRN_"&amp;A584))</f>
        <v>0</v>
      </c>
      <c r="M584" s="2">
        <f t="shared" ca="1" si="107"/>
        <v>0</v>
      </c>
      <c r="N584" s="2" t="str">
        <f t="shared" ca="1" si="108"/>
        <v>No</v>
      </c>
      <c r="O584" s="2" t="str">
        <f t="shared" ca="1" si="109"/>
        <v>No</v>
      </c>
      <c r="P584" s="2" t="str" cm="1">
        <f t="array" aca="1" ref="P584" ca="1">IF(OR(INDIRECT("MRN_"&amp;A584)="N/A",B584=0),"No","Yes")</f>
        <v>No</v>
      </c>
    </row>
    <row r="585" spans="1:16" x14ac:dyDescent="0.2">
      <c r="A585" s="62">
        <v>19</v>
      </c>
      <c r="B585" s="2">
        <f ca="1"/>
        <v>0</v>
      </c>
      <c r="C585" s="2">
        <f ca="1"/>
        <v>0</v>
      </c>
      <c r="D585" s="2">
        <f ca="1"/>
        <v>0</v>
      </c>
      <c r="E585" s="2">
        <f ca="1"/>
        <v>0</v>
      </c>
      <c r="F585" s="2">
        <f ca="1"/>
        <v>0</v>
      </c>
      <c r="G585" s="2">
        <f ca="1"/>
        <v>0</v>
      </c>
      <c r="H585" s="2">
        <f ca="1"/>
        <v>0</v>
      </c>
      <c r="I585" s="2">
        <f ca="1"/>
        <v>0</v>
      </c>
      <c r="J585" s="2">
        <f ca="1"/>
        <v>0</v>
      </c>
      <c r="K585" s="2">
        <f ca="1"/>
        <v>0</v>
      </c>
      <c r="L585" s="2" cm="1">
        <f t="array" aca="1" ref="L585" ca="1">IF(B585=0,0,INDIRECT("MRN_"&amp;A585))</f>
        <v>0</v>
      </c>
      <c r="M585" s="2">
        <f t="shared" ca="1" si="107"/>
        <v>0</v>
      </c>
      <c r="N585" s="2" t="str">
        <f t="shared" ca="1" si="108"/>
        <v>No</v>
      </c>
      <c r="O585" s="2" t="str">
        <f t="shared" ca="1" si="109"/>
        <v>No</v>
      </c>
      <c r="P585" s="2" t="str" cm="1">
        <f t="array" aca="1" ref="P585" ca="1">IF(OR(INDIRECT("MRN_"&amp;A585)="N/A",B585=0),"No","Yes")</f>
        <v>No</v>
      </c>
    </row>
    <row r="586" spans="1:16" x14ac:dyDescent="0.2">
      <c r="A586" s="62">
        <v>19</v>
      </c>
      <c r="B586" s="2">
        <f ca="1"/>
        <v>0</v>
      </c>
      <c r="C586" s="2">
        <f ca="1"/>
        <v>0</v>
      </c>
      <c r="D586" s="2">
        <f ca="1"/>
        <v>0</v>
      </c>
      <c r="E586" s="2">
        <f ca="1"/>
        <v>0</v>
      </c>
      <c r="F586" s="2">
        <f ca="1"/>
        <v>0</v>
      </c>
      <c r="G586" s="2">
        <f ca="1"/>
        <v>0</v>
      </c>
      <c r="H586" s="2">
        <f ca="1"/>
        <v>0</v>
      </c>
      <c r="I586" s="2">
        <f ca="1"/>
        <v>0</v>
      </c>
      <c r="J586" s="2">
        <f ca="1"/>
        <v>0</v>
      </c>
      <c r="K586" s="2">
        <f ca="1"/>
        <v>0</v>
      </c>
      <c r="L586" s="2" cm="1">
        <f t="array" aca="1" ref="L586" ca="1">IF(B586=0,0,INDIRECT("MRN_"&amp;A586))</f>
        <v>0</v>
      </c>
      <c r="M586" s="2">
        <f t="shared" ca="1" si="107"/>
        <v>0</v>
      </c>
      <c r="N586" s="2" t="str">
        <f t="shared" ca="1" si="108"/>
        <v>No</v>
      </c>
      <c r="O586" s="2" t="str">
        <f t="shared" ca="1" si="109"/>
        <v>No</v>
      </c>
      <c r="P586" s="2" t="str" cm="1">
        <f t="array" aca="1" ref="P586" ca="1">IF(OR(INDIRECT("MRN_"&amp;A586)="N/A",B586=0),"No","Yes")</f>
        <v>No</v>
      </c>
    </row>
    <row r="587" spans="1:16" x14ac:dyDescent="0.2">
      <c r="A587" s="62">
        <v>19</v>
      </c>
      <c r="B587" s="2">
        <f ca="1"/>
        <v>0</v>
      </c>
      <c r="C587" s="2">
        <f ca="1"/>
        <v>0</v>
      </c>
      <c r="D587" s="2">
        <f ca="1"/>
        <v>0</v>
      </c>
      <c r="E587" s="2">
        <f ca="1"/>
        <v>0</v>
      </c>
      <c r="F587" s="2">
        <f ca="1"/>
        <v>0</v>
      </c>
      <c r="G587" s="2">
        <f ca="1"/>
        <v>0</v>
      </c>
      <c r="H587" s="2">
        <f ca="1"/>
        <v>0</v>
      </c>
      <c r="I587" s="2">
        <f ca="1"/>
        <v>0</v>
      </c>
      <c r="J587" s="2">
        <f ca="1"/>
        <v>0</v>
      </c>
      <c r="K587" s="2">
        <f ca="1"/>
        <v>0</v>
      </c>
      <c r="L587" s="2" cm="1">
        <f t="array" aca="1" ref="L587" ca="1">IF(B587=0,0,INDIRECT("MRN_"&amp;A587))</f>
        <v>0</v>
      </c>
      <c r="M587" s="2">
        <f t="shared" ca="1" si="107"/>
        <v>0</v>
      </c>
      <c r="N587" s="2" t="str">
        <f t="shared" ca="1" si="108"/>
        <v>No</v>
      </c>
      <c r="O587" s="2" t="str">
        <f t="shared" ca="1" si="109"/>
        <v>No</v>
      </c>
      <c r="P587" s="2" t="str" cm="1">
        <f t="array" aca="1" ref="P587" ca="1">IF(OR(INDIRECT("MRN_"&amp;A587)="N/A",B587=0),"No","Yes")</f>
        <v>No</v>
      </c>
    </row>
    <row r="588" spans="1:16" x14ac:dyDescent="0.2">
      <c r="A588" s="62">
        <v>19</v>
      </c>
      <c r="B588" s="2">
        <f ca="1"/>
        <v>0</v>
      </c>
      <c r="C588" s="2">
        <f ca="1"/>
        <v>0</v>
      </c>
      <c r="D588" s="2">
        <f ca="1"/>
        <v>0</v>
      </c>
      <c r="E588" s="2">
        <f ca="1"/>
        <v>0</v>
      </c>
      <c r="F588" s="2">
        <f ca="1"/>
        <v>0</v>
      </c>
      <c r="G588" s="2">
        <f ca="1"/>
        <v>0</v>
      </c>
      <c r="H588" s="2">
        <f ca="1"/>
        <v>0</v>
      </c>
      <c r="I588" s="2">
        <f ca="1"/>
        <v>0</v>
      </c>
      <c r="J588" s="2">
        <f ca="1"/>
        <v>0</v>
      </c>
      <c r="K588" s="2">
        <f ca="1"/>
        <v>0</v>
      </c>
      <c r="L588" s="2" cm="1">
        <f t="array" aca="1" ref="L588" ca="1">IF(B588=0,0,INDIRECT("MRN_"&amp;A588))</f>
        <v>0</v>
      </c>
      <c r="M588" s="2">
        <f t="shared" ca="1" si="107"/>
        <v>0</v>
      </c>
      <c r="N588" s="2" t="str">
        <f t="shared" ca="1" si="108"/>
        <v>No</v>
      </c>
      <c r="O588" s="2" t="str">
        <f t="shared" ca="1" si="109"/>
        <v>No</v>
      </c>
      <c r="P588" s="2" t="str" cm="1">
        <f t="array" aca="1" ref="P588" ca="1">IF(OR(INDIRECT("MRN_"&amp;A588)="N/A",B588=0),"No","Yes")</f>
        <v>No</v>
      </c>
    </row>
    <row r="589" spans="1:16" x14ac:dyDescent="0.2">
      <c r="A589" s="62">
        <v>19</v>
      </c>
      <c r="B589" s="2">
        <f ca="1"/>
        <v>0</v>
      </c>
      <c r="C589" s="2">
        <f ca="1"/>
        <v>0</v>
      </c>
      <c r="D589" s="2">
        <f ca="1"/>
        <v>0</v>
      </c>
      <c r="E589" s="2">
        <f ca="1"/>
        <v>0</v>
      </c>
      <c r="F589" s="2">
        <f ca="1"/>
        <v>0</v>
      </c>
      <c r="G589" s="2">
        <f ca="1"/>
        <v>0</v>
      </c>
      <c r="H589" s="2">
        <f ca="1"/>
        <v>0</v>
      </c>
      <c r="I589" s="2">
        <f ca="1"/>
        <v>0</v>
      </c>
      <c r="J589" s="2">
        <f ca="1"/>
        <v>0</v>
      </c>
      <c r="K589" s="2">
        <f ca="1"/>
        <v>0</v>
      </c>
      <c r="L589" s="2" cm="1">
        <f t="array" aca="1" ref="L589" ca="1">IF(B589=0,0,INDIRECT("MRN_"&amp;A589))</f>
        <v>0</v>
      </c>
      <c r="M589" s="2">
        <f t="shared" ca="1" si="107"/>
        <v>0</v>
      </c>
      <c r="N589" s="2" t="str">
        <f t="shared" ca="1" si="108"/>
        <v>No</v>
      </c>
      <c r="O589" s="2" t="str">
        <f t="shared" ca="1" si="109"/>
        <v>No</v>
      </c>
      <c r="P589" s="2" t="str" cm="1">
        <f t="array" aca="1" ref="P589" ca="1">IF(OR(INDIRECT("MRN_"&amp;A589)="N/A",B589=0),"No","Yes")</f>
        <v>No</v>
      </c>
    </row>
    <row r="590" spans="1:16" x14ac:dyDescent="0.2">
      <c r="A590" s="62">
        <v>19</v>
      </c>
      <c r="B590" s="2">
        <f ca="1"/>
        <v>0</v>
      </c>
      <c r="C590" s="2">
        <f ca="1"/>
        <v>0</v>
      </c>
      <c r="D590" s="2">
        <f ca="1"/>
        <v>0</v>
      </c>
      <c r="E590" s="2">
        <f ca="1"/>
        <v>0</v>
      </c>
      <c r="F590" s="2">
        <f ca="1"/>
        <v>0</v>
      </c>
      <c r="G590" s="2">
        <f ca="1"/>
        <v>0</v>
      </c>
      <c r="H590" s="2">
        <f ca="1"/>
        <v>0</v>
      </c>
      <c r="I590" s="2">
        <f ca="1"/>
        <v>0</v>
      </c>
      <c r="J590" s="2">
        <f ca="1"/>
        <v>0</v>
      </c>
      <c r="K590" s="2">
        <f ca="1"/>
        <v>0</v>
      </c>
      <c r="L590" s="2" cm="1">
        <f t="array" aca="1" ref="L590" ca="1">IF(B590=0,0,INDIRECT("MRN_"&amp;A590))</f>
        <v>0</v>
      </c>
      <c r="M590" s="2">
        <f t="shared" ca="1" si="107"/>
        <v>0</v>
      </c>
      <c r="N590" s="2" t="str">
        <f t="shared" ca="1" si="108"/>
        <v>No</v>
      </c>
      <c r="O590" s="2" t="str">
        <f t="shared" ca="1" si="109"/>
        <v>No</v>
      </c>
      <c r="P590" s="2" t="str" cm="1">
        <f t="array" aca="1" ref="P590" ca="1">IF(OR(INDIRECT("MRN_"&amp;A590)="N/A",B590=0),"No","Yes")</f>
        <v>No</v>
      </c>
    </row>
    <row r="591" spans="1:16" x14ac:dyDescent="0.2">
      <c r="A591" s="62">
        <v>19</v>
      </c>
      <c r="B591" s="2">
        <f ca="1"/>
        <v>0</v>
      </c>
      <c r="C591" s="2">
        <f ca="1"/>
        <v>0</v>
      </c>
      <c r="D591" s="2">
        <f ca="1"/>
        <v>0</v>
      </c>
      <c r="E591" s="2">
        <f ca="1"/>
        <v>0</v>
      </c>
      <c r="F591" s="2">
        <f ca="1"/>
        <v>0</v>
      </c>
      <c r="G591" s="2">
        <f ca="1"/>
        <v>0</v>
      </c>
      <c r="H591" s="2">
        <f ca="1"/>
        <v>0</v>
      </c>
      <c r="I591" s="2">
        <f ca="1"/>
        <v>0</v>
      </c>
      <c r="J591" s="2">
        <f ca="1"/>
        <v>0</v>
      </c>
      <c r="K591" s="2">
        <f ca="1"/>
        <v>0</v>
      </c>
      <c r="L591" s="2" cm="1">
        <f t="array" aca="1" ref="L591" ca="1">IF(B591=0,0,INDIRECT("MRN_"&amp;A591))</f>
        <v>0</v>
      </c>
      <c r="M591" s="2">
        <f t="shared" ca="1" si="107"/>
        <v>0</v>
      </c>
      <c r="N591" s="2" t="str">
        <f t="shared" ca="1" si="108"/>
        <v>No</v>
      </c>
      <c r="O591" s="2" t="str">
        <f t="shared" ca="1" si="109"/>
        <v>No</v>
      </c>
      <c r="P591" s="2" t="str" cm="1">
        <f t="array" aca="1" ref="P591" ca="1">IF(OR(INDIRECT("MRN_"&amp;A591)="N/A",B591=0),"No","Yes")</f>
        <v>No</v>
      </c>
    </row>
    <row r="592" spans="1:16" x14ac:dyDescent="0.2">
      <c r="A592" s="62">
        <v>19</v>
      </c>
      <c r="B592" s="2">
        <f ca="1"/>
        <v>0</v>
      </c>
      <c r="C592" s="2">
        <f ca="1"/>
        <v>0</v>
      </c>
      <c r="D592" s="2">
        <f ca="1"/>
        <v>0</v>
      </c>
      <c r="E592" s="2">
        <f ca="1"/>
        <v>0</v>
      </c>
      <c r="F592" s="2">
        <f ca="1"/>
        <v>0</v>
      </c>
      <c r="G592" s="2">
        <f ca="1"/>
        <v>0</v>
      </c>
      <c r="H592" s="2">
        <f ca="1"/>
        <v>0</v>
      </c>
      <c r="I592" s="2">
        <f ca="1"/>
        <v>0</v>
      </c>
      <c r="J592" s="2">
        <f ca="1"/>
        <v>0</v>
      </c>
      <c r="K592" s="2">
        <f ca="1"/>
        <v>0</v>
      </c>
      <c r="L592" s="2" cm="1">
        <f t="array" aca="1" ref="L592" ca="1">IF(B592=0,0,INDIRECT("MRN_"&amp;A592))</f>
        <v>0</v>
      </c>
      <c r="M592" s="2">
        <f t="shared" ca="1" si="107"/>
        <v>0</v>
      </c>
      <c r="N592" s="2" t="str">
        <f t="shared" ca="1" si="108"/>
        <v>No</v>
      </c>
      <c r="O592" s="2" t="str">
        <f t="shared" ca="1" si="109"/>
        <v>No</v>
      </c>
      <c r="P592" s="2" t="str" cm="1">
        <f t="array" aca="1" ref="P592" ca="1">IF(OR(INDIRECT("MRN_"&amp;A592)="N/A",B592=0),"No","Yes")</f>
        <v>No</v>
      </c>
    </row>
    <row r="593" spans="1:16" x14ac:dyDescent="0.2">
      <c r="A593" s="62">
        <v>19</v>
      </c>
      <c r="B593" s="2">
        <f ca="1"/>
        <v>0</v>
      </c>
      <c r="C593" s="2">
        <f ca="1"/>
        <v>0</v>
      </c>
      <c r="D593" s="2">
        <f ca="1"/>
        <v>0</v>
      </c>
      <c r="E593" s="2">
        <f ca="1"/>
        <v>0</v>
      </c>
      <c r="F593" s="2">
        <f ca="1"/>
        <v>0</v>
      </c>
      <c r="G593" s="2">
        <f ca="1"/>
        <v>0</v>
      </c>
      <c r="H593" s="2">
        <f ca="1"/>
        <v>0</v>
      </c>
      <c r="I593" s="2">
        <f ca="1"/>
        <v>0</v>
      </c>
      <c r="J593" s="2">
        <f ca="1"/>
        <v>0</v>
      </c>
      <c r="K593" s="2">
        <f ca="1"/>
        <v>0</v>
      </c>
      <c r="L593" s="2" cm="1">
        <f t="array" aca="1" ref="L593" ca="1">IF(B593=0,0,INDIRECT("MRN_"&amp;A593))</f>
        <v>0</v>
      </c>
      <c r="M593" s="2">
        <f t="shared" ca="1" si="107"/>
        <v>0</v>
      </c>
      <c r="N593" s="2" t="str">
        <f t="shared" ca="1" si="108"/>
        <v>No</v>
      </c>
      <c r="O593" s="2" t="str">
        <f t="shared" ca="1" si="109"/>
        <v>No</v>
      </c>
      <c r="P593" s="2" t="str" cm="1">
        <f t="array" aca="1" ref="P593" ca="1">IF(OR(INDIRECT("MRN_"&amp;A593)="N/A",B593=0),"No","Yes")</f>
        <v>No</v>
      </c>
    </row>
    <row r="594" spans="1:16" x14ac:dyDescent="0.2">
      <c r="A594" s="62">
        <v>19</v>
      </c>
      <c r="B594" s="2">
        <f ca="1"/>
        <v>0</v>
      </c>
      <c r="C594" s="2">
        <f ca="1"/>
        <v>0</v>
      </c>
      <c r="D594" s="2">
        <f ca="1"/>
        <v>0</v>
      </c>
      <c r="E594" s="2">
        <f ca="1"/>
        <v>0</v>
      </c>
      <c r="F594" s="2">
        <f ca="1"/>
        <v>0</v>
      </c>
      <c r="G594" s="2">
        <f ca="1"/>
        <v>0</v>
      </c>
      <c r="H594" s="2">
        <f ca="1"/>
        <v>0</v>
      </c>
      <c r="I594" s="2">
        <f ca="1"/>
        <v>0</v>
      </c>
      <c r="J594" s="2">
        <f ca="1"/>
        <v>0</v>
      </c>
      <c r="K594" s="2">
        <f ca="1"/>
        <v>0</v>
      </c>
      <c r="L594" s="2" cm="1">
        <f t="array" aca="1" ref="L594" ca="1">IF(B594=0,0,INDIRECT("MRN_"&amp;A594))</f>
        <v>0</v>
      </c>
      <c r="M594" s="2">
        <f t="shared" ca="1" si="107"/>
        <v>0</v>
      </c>
      <c r="N594" s="2" t="str">
        <f t="shared" ca="1" si="108"/>
        <v>No</v>
      </c>
      <c r="O594" s="2" t="str">
        <f t="shared" ca="1" si="109"/>
        <v>No</v>
      </c>
      <c r="P594" s="2" t="str" cm="1">
        <f t="array" aca="1" ref="P594" ca="1">IF(OR(INDIRECT("MRN_"&amp;A594)="N/A",B594=0),"No","Yes")</f>
        <v>No</v>
      </c>
    </row>
    <row r="595" spans="1:16" x14ac:dyDescent="0.2">
      <c r="A595" s="62">
        <v>19</v>
      </c>
      <c r="B595" s="2">
        <f ca="1"/>
        <v>0</v>
      </c>
      <c r="C595" s="2">
        <f ca="1"/>
        <v>0</v>
      </c>
      <c r="D595" s="2">
        <f ca="1"/>
        <v>0</v>
      </c>
      <c r="E595" s="2">
        <f ca="1"/>
        <v>0</v>
      </c>
      <c r="F595" s="2">
        <f ca="1"/>
        <v>0</v>
      </c>
      <c r="G595" s="2">
        <f ca="1"/>
        <v>0</v>
      </c>
      <c r="H595" s="2">
        <f ca="1"/>
        <v>0</v>
      </c>
      <c r="I595" s="2">
        <f ca="1"/>
        <v>0</v>
      </c>
      <c r="J595" s="2">
        <f ca="1"/>
        <v>0</v>
      </c>
      <c r="K595" s="2">
        <f ca="1"/>
        <v>0</v>
      </c>
      <c r="L595" s="2" cm="1">
        <f t="array" aca="1" ref="L595" ca="1">IF(B595=0,0,INDIRECT("MRN_"&amp;A595))</f>
        <v>0</v>
      </c>
      <c r="M595" s="2">
        <f t="shared" ca="1" si="107"/>
        <v>0</v>
      </c>
      <c r="N595" s="2" t="str">
        <f t="shared" ca="1" si="108"/>
        <v>No</v>
      </c>
      <c r="O595" s="2" t="str">
        <f t="shared" ca="1" si="109"/>
        <v>No</v>
      </c>
      <c r="P595" s="2" t="str" cm="1">
        <f t="array" aca="1" ref="P595" ca="1">IF(OR(INDIRECT("MRN_"&amp;A595)="N/A",B595=0),"No","Yes")</f>
        <v>No</v>
      </c>
    </row>
    <row r="596" spans="1:16" x14ac:dyDescent="0.2">
      <c r="A596" s="62">
        <v>19</v>
      </c>
      <c r="B596" s="2">
        <f ca="1"/>
        <v>0</v>
      </c>
      <c r="C596" s="2">
        <f ca="1"/>
        <v>0</v>
      </c>
      <c r="D596" s="2">
        <f ca="1"/>
        <v>0</v>
      </c>
      <c r="E596" s="2">
        <f ca="1"/>
        <v>0</v>
      </c>
      <c r="F596" s="2">
        <f ca="1"/>
        <v>0</v>
      </c>
      <c r="G596" s="2">
        <f ca="1"/>
        <v>0</v>
      </c>
      <c r="H596" s="2">
        <f ca="1"/>
        <v>0</v>
      </c>
      <c r="I596" s="2">
        <f ca="1"/>
        <v>0</v>
      </c>
      <c r="J596" s="2">
        <f ca="1"/>
        <v>0</v>
      </c>
      <c r="K596" s="2">
        <f ca="1"/>
        <v>0</v>
      </c>
      <c r="L596" s="2" cm="1">
        <f t="array" aca="1" ref="L596" ca="1">IF(B596=0,0,INDIRECT("MRN_"&amp;A596))</f>
        <v>0</v>
      </c>
      <c r="M596" s="2">
        <f t="shared" ca="1" si="107"/>
        <v>0</v>
      </c>
      <c r="N596" s="2" t="str">
        <f t="shared" ca="1" si="108"/>
        <v>No</v>
      </c>
      <c r="O596" s="2" t="str">
        <f t="shared" ca="1" si="109"/>
        <v>No</v>
      </c>
      <c r="P596" s="2" t="str" cm="1">
        <f t="array" aca="1" ref="P596" ca="1">IF(OR(INDIRECT("MRN_"&amp;A596)="N/A",B596=0),"No","Yes")</f>
        <v>No</v>
      </c>
    </row>
    <row r="597" spans="1:16" x14ac:dyDescent="0.2">
      <c r="A597" s="62">
        <v>19</v>
      </c>
      <c r="B597" s="2">
        <f ca="1"/>
        <v>0</v>
      </c>
      <c r="C597" s="2">
        <f ca="1"/>
        <v>0</v>
      </c>
      <c r="D597" s="2">
        <f ca="1"/>
        <v>0</v>
      </c>
      <c r="E597" s="2">
        <f ca="1"/>
        <v>0</v>
      </c>
      <c r="F597" s="2">
        <f ca="1"/>
        <v>0</v>
      </c>
      <c r="G597" s="2">
        <f ca="1"/>
        <v>0</v>
      </c>
      <c r="H597" s="2">
        <f ca="1"/>
        <v>0</v>
      </c>
      <c r="I597" s="2">
        <f ca="1"/>
        <v>0</v>
      </c>
      <c r="J597" s="2">
        <f ca="1"/>
        <v>0</v>
      </c>
      <c r="K597" s="2">
        <f ca="1"/>
        <v>0</v>
      </c>
      <c r="L597" s="2" cm="1">
        <f t="array" aca="1" ref="L597" ca="1">IF(B597=0,0,INDIRECT("MRN_"&amp;A597))</f>
        <v>0</v>
      </c>
      <c r="M597" s="2">
        <f t="shared" ca="1" si="107"/>
        <v>0</v>
      </c>
      <c r="N597" s="2" t="str">
        <f t="shared" ca="1" si="108"/>
        <v>No</v>
      </c>
      <c r="O597" s="2" t="str">
        <f t="shared" ca="1" si="109"/>
        <v>No</v>
      </c>
      <c r="P597" s="2" t="str" cm="1">
        <f t="array" aca="1" ref="P597" ca="1">IF(OR(INDIRECT("MRN_"&amp;A597)="N/A",B597=0),"No","Yes")</f>
        <v>No</v>
      </c>
    </row>
    <row r="598" spans="1:16" x14ac:dyDescent="0.2">
      <c r="A598" s="62">
        <v>19</v>
      </c>
      <c r="B598" s="2">
        <f ca="1"/>
        <v>0</v>
      </c>
      <c r="C598" s="2">
        <f ca="1"/>
        <v>0</v>
      </c>
      <c r="D598" s="2">
        <f ca="1"/>
        <v>0</v>
      </c>
      <c r="E598" s="2">
        <f ca="1"/>
        <v>0</v>
      </c>
      <c r="F598" s="2">
        <f ca="1"/>
        <v>0</v>
      </c>
      <c r="G598" s="2">
        <f ca="1"/>
        <v>0</v>
      </c>
      <c r="H598" s="2">
        <f ca="1"/>
        <v>0</v>
      </c>
      <c r="I598" s="2">
        <f ca="1"/>
        <v>0</v>
      </c>
      <c r="J598" s="2">
        <f ca="1"/>
        <v>0</v>
      </c>
      <c r="K598" s="2">
        <f ca="1"/>
        <v>0</v>
      </c>
      <c r="L598" s="2" cm="1">
        <f t="array" aca="1" ref="L598" ca="1">IF(B598=0,0,INDIRECT("MRN_"&amp;A598))</f>
        <v>0</v>
      </c>
      <c r="M598" s="2">
        <f t="shared" ca="1" si="107"/>
        <v>0</v>
      </c>
      <c r="N598" s="2" t="str">
        <f t="shared" ca="1" si="108"/>
        <v>No</v>
      </c>
      <c r="O598" s="2" t="str">
        <f t="shared" ca="1" si="109"/>
        <v>No</v>
      </c>
      <c r="P598" s="2" t="str" cm="1">
        <f t="array" aca="1" ref="P598" ca="1">IF(OR(INDIRECT("MRN_"&amp;A598)="N/A",B598=0),"No","Yes")</f>
        <v>No</v>
      </c>
    </row>
    <row r="599" spans="1:16" x14ac:dyDescent="0.2">
      <c r="A599" s="62">
        <v>19</v>
      </c>
      <c r="B599" s="2">
        <f ca="1"/>
        <v>0</v>
      </c>
      <c r="C599" s="2">
        <f ca="1"/>
        <v>0</v>
      </c>
      <c r="D599" s="2">
        <f ca="1"/>
        <v>0</v>
      </c>
      <c r="E599" s="2">
        <f ca="1"/>
        <v>0</v>
      </c>
      <c r="F599" s="2">
        <f ca="1"/>
        <v>0</v>
      </c>
      <c r="G599" s="2">
        <f ca="1"/>
        <v>0</v>
      </c>
      <c r="H599" s="2">
        <f ca="1"/>
        <v>0</v>
      </c>
      <c r="I599" s="2">
        <f ca="1"/>
        <v>0</v>
      </c>
      <c r="J599" s="2">
        <f ca="1"/>
        <v>0</v>
      </c>
      <c r="K599" s="2">
        <f ca="1"/>
        <v>0</v>
      </c>
      <c r="L599" s="2" cm="1">
        <f t="array" aca="1" ref="L599" ca="1">IF(B599=0,0,INDIRECT("MRN_"&amp;A599))</f>
        <v>0</v>
      </c>
      <c r="M599" s="2">
        <f t="shared" ca="1" si="107"/>
        <v>0</v>
      </c>
      <c r="N599" s="2" t="str">
        <f t="shared" ca="1" si="108"/>
        <v>No</v>
      </c>
      <c r="O599" s="2" t="str">
        <f t="shared" ca="1" si="109"/>
        <v>No</v>
      </c>
      <c r="P599" s="2" t="str" cm="1">
        <f t="array" aca="1" ref="P599" ca="1">IF(OR(INDIRECT("MRN_"&amp;A599)="N/A",B599=0),"No","Yes")</f>
        <v>No</v>
      </c>
    </row>
    <row r="600" spans="1:16" x14ac:dyDescent="0.2">
      <c r="A600" s="62">
        <v>19</v>
      </c>
      <c r="B600" s="2">
        <f ca="1"/>
        <v>0</v>
      </c>
      <c r="C600" s="2">
        <f ca="1"/>
        <v>0</v>
      </c>
      <c r="D600" s="2">
        <f ca="1"/>
        <v>0</v>
      </c>
      <c r="E600" s="2">
        <f ca="1"/>
        <v>0</v>
      </c>
      <c r="F600" s="2">
        <f ca="1"/>
        <v>0</v>
      </c>
      <c r="G600" s="2">
        <f ca="1"/>
        <v>0</v>
      </c>
      <c r="H600" s="2">
        <f ca="1"/>
        <v>0</v>
      </c>
      <c r="I600" s="2">
        <f ca="1"/>
        <v>0</v>
      </c>
      <c r="J600" s="2">
        <f ca="1"/>
        <v>0</v>
      </c>
      <c r="K600" s="2">
        <f ca="1"/>
        <v>0</v>
      </c>
      <c r="L600" s="2" cm="1">
        <f t="array" aca="1" ref="L600" ca="1">IF(B600=0,0,INDIRECT("MRN_"&amp;A600))</f>
        <v>0</v>
      </c>
      <c r="M600" s="2">
        <f t="shared" ca="1" si="107"/>
        <v>0</v>
      </c>
      <c r="N600" s="2" t="str">
        <f t="shared" ca="1" si="108"/>
        <v>No</v>
      </c>
      <c r="O600" s="2" t="str">
        <f t="shared" ca="1" si="109"/>
        <v>No</v>
      </c>
      <c r="P600" s="2" t="str" cm="1">
        <f t="array" aca="1" ref="P600" ca="1">IF(OR(INDIRECT("MRN_"&amp;A600)="N/A",B600=0),"No","Yes")</f>
        <v>No</v>
      </c>
    </row>
    <row r="601" spans="1:16" x14ac:dyDescent="0.2">
      <c r="A601" s="62">
        <v>19</v>
      </c>
      <c r="B601" s="2">
        <f ca="1"/>
        <v>0</v>
      </c>
      <c r="C601" s="2">
        <f ca="1"/>
        <v>0</v>
      </c>
      <c r="D601" s="2">
        <f ca="1"/>
        <v>0</v>
      </c>
      <c r="E601" s="2">
        <f ca="1"/>
        <v>0</v>
      </c>
      <c r="F601" s="2">
        <f ca="1"/>
        <v>0</v>
      </c>
      <c r="G601" s="2">
        <f ca="1"/>
        <v>0</v>
      </c>
      <c r="H601" s="2">
        <f ca="1"/>
        <v>0</v>
      </c>
      <c r="I601" s="2">
        <f ca="1"/>
        <v>0</v>
      </c>
      <c r="J601" s="2">
        <f ca="1"/>
        <v>0</v>
      </c>
      <c r="K601" s="2">
        <f ca="1"/>
        <v>0</v>
      </c>
      <c r="L601" s="2" cm="1">
        <f t="array" aca="1" ref="L601" ca="1">IF(B601=0,0,INDIRECT("MRN_"&amp;A601))</f>
        <v>0</v>
      </c>
      <c r="M601" s="2">
        <f t="shared" ca="1" si="107"/>
        <v>0</v>
      </c>
      <c r="N601" s="2" t="str">
        <f t="shared" ca="1" si="108"/>
        <v>No</v>
      </c>
      <c r="O601" s="2" t="str">
        <f t="shared" ca="1" si="109"/>
        <v>No</v>
      </c>
      <c r="P601" s="2" t="str" cm="1">
        <f t="array" aca="1" ref="P601" ca="1">IF(OR(INDIRECT("MRN_"&amp;A601)="N/A",B601=0),"No","Yes")</f>
        <v>No</v>
      </c>
    </row>
    <row r="602" spans="1:16" x14ac:dyDescent="0.2">
      <c r="A602" s="62">
        <v>19</v>
      </c>
      <c r="B602" s="2">
        <f ca="1"/>
        <v>0</v>
      </c>
      <c r="C602" s="2">
        <f ca="1"/>
        <v>0</v>
      </c>
      <c r="D602" s="2">
        <f ca="1"/>
        <v>0</v>
      </c>
      <c r="E602" s="2">
        <f ca="1"/>
        <v>0</v>
      </c>
      <c r="F602" s="2">
        <f ca="1"/>
        <v>0</v>
      </c>
      <c r="G602" s="2">
        <f ca="1"/>
        <v>0</v>
      </c>
      <c r="H602" s="2">
        <f ca="1"/>
        <v>0</v>
      </c>
      <c r="I602" s="2">
        <f ca="1"/>
        <v>0</v>
      </c>
      <c r="J602" s="2">
        <f ca="1"/>
        <v>0</v>
      </c>
      <c r="K602" s="2">
        <f ca="1"/>
        <v>0</v>
      </c>
      <c r="L602" s="2" cm="1">
        <f t="array" aca="1" ref="L602" ca="1">IF(B602=0,0,INDIRECT("MRN_"&amp;A602))</f>
        <v>0</v>
      </c>
      <c r="M602" s="2">
        <f t="shared" ca="1" si="107"/>
        <v>0</v>
      </c>
      <c r="N602" s="2" t="str">
        <f t="shared" ca="1" si="108"/>
        <v>No</v>
      </c>
      <c r="O602" s="2" t="str">
        <f t="shared" ca="1" si="109"/>
        <v>No</v>
      </c>
      <c r="P602" s="2" t="str" cm="1">
        <f t="array" aca="1" ref="P602" ca="1">IF(OR(INDIRECT("MRN_"&amp;A602)="N/A",B602=0),"No","Yes")</f>
        <v>No</v>
      </c>
    </row>
    <row r="603" spans="1:16" x14ac:dyDescent="0.2">
      <c r="A603" s="62">
        <v>19</v>
      </c>
      <c r="B603" s="2">
        <f ca="1"/>
        <v>0</v>
      </c>
      <c r="C603" s="2">
        <f ca="1"/>
        <v>0</v>
      </c>
      <c r="D603" s="2">
        <f ca="1"/>
        <v>0</v>
      </c>
      <c r="E603" s="2">
        <f ca="1"/>
        <v>0</v>
      </c>
      <c r="F603" s="2">
        <f ca="1"/>
        <v>0</v>
      </c>
      <c r="G603" s="2">
        <f ca="1"/>
        <v>0</v>
      </c>
      <c r="H603" s="2">
        <f ca="1"/>
        <v>0</v>
      </c>
      <c r="I603" s="2">
        <f ca="1"/>
        <v>0</v>
      </c>
      <c r="J603" s="2">
        <f ca="1"/>
        <v>0</v>
      </c>
      <c r="K603" s="2">
        <f ca="1"/>
        <v>0</v>
      </c>
      <c r="L603" s="2" cm="1">
        <f t="array" aca="1" ref="L603" ca="1">IF(B603=0,0,INDIRECT("MRN_"&amp;A603))</f>
        <v>0</v>
      </c>
      <c r="M603" s="2">
        <f t="shared" ca="1" si="107"/>
        <v>0</v>
      </c>
      <c r="N603" s="2" t="str">
        <f t="shared" ca="1" si="108"/>
        <v>No</v>
      </c>
      <c r="O603" s="2" t="str">
        <f t="shared" ca="1" si="109"/>
        <v>No</v>
      </c>
      <c r="P603" s="2" t="str" cm="1">
        <f t="array" aca="1" ref="P603" ca="1">IF(OR(INDIRECT("MRN_"&amp;A603)="N/A",B603=0),"No","Yes")</f>
        <v>No</v>
      </c>
    </row>
    <row r="604" spans="1:16" x14ac:dyDescent="0.2">
      <c r="A604" s="62">
        <v>19</v>
      </c>
      <c r="B604" s="2">
        <f ca="1"/>
        <v>0</v>
      </c>
      <c r="C604" s="2">
        <f ca="1"/>
        <v>0</v>
      </c>
      <c r="D604" s="2">
        <f ca="1"/>
        <v>0</v>
      </c>
      <c r="E604" s="2">
        <f ca="1"/>
        <v>0</v>
      </c>
      <c r="F604" s="2">
        <f ca="1"/>
        <v>0</v>
      </c>
      <c r="G604" s="2">
        <f ca="1"/>
        <v>0</v>
      </c>
      <c r="H604" s="2">
        <f ca="1"/>
        <v>0</v>
      </c>
      <c r="I604" s="2">
        <f ca="1"/>
        <v>0</v>
      </c>
      <c r="J604" s="2">
        <f ca="1"/>
        <v>0</v>
      </c>
      <c r="K604" s="2">
        <f ca="1"/>
        <v>0</v>
      </c>
      <c r="L604" s="2" cm="1">
        <f t="array" aca="1" ref="L604" ca="1">IF(B604=0,0,INDIRECT("MRN_"&amp;A604))</f>
        <v>0</v>
      </c>
      <c r="M604" s="2">
        <f t="shared" ca="1" si="107"/>
        <v>0</v>
      </c>
      <c r="N604" s="2" t="str">
        <f t="shared" ca="1" si="108"/>
        <v>No</v>
      </c>
      <c r="O604" s="2" t="str">
        <f t="shared" ca="1" si="109"/>
        <v>No</v>
      </c>
      <c r="P604" s="2" t="str" cm="1">
        <f t="array" aca="1" ref="P604" ca="1">IF(OR(INDIRECT("MRN_"&amp;A604)="N/A",B604=0),"No","Yes")</f>
        <v>No</v>
      </c>
    </row>
    <row r="605" spans="1:16" x14ac:dyDescent="0.2">
      <c r="A605" s="62">
        <v>19</v>
      </c>
      <c r="B605" s="2">
        <f ca="1"/>
        <v>0</v>
      </c>
      <c r="C605" s="2">
        <f ca="1"/>
        <v>0</v>
      </c>
      <c r="D605" s="2">
        <f ca="1"/>
        <v>0</v>
      </c>
      <c r="E605" s="2">
        <f ca="1"/>
        <v>0</v>
      </c>
      <c r="F605" s="2">
        <f ca="1"/>
        <v>0</v>
      </c>
      <c r="G605" s="2">
        <f ca="1"/>
        <v>0</v>
      </c>
      <c r="H605" s="2">
        <f ca="1"/>
        <v>0</v>
      </c>
      <c r="I605" s="2">
        <f ca="1"/>
        <v>0</v>
      </c>
      <c r="J605" s="2">
        <f ca="1"/>
        <v>0</v>
      </c>
      <c r="K605" s="2">
        <f ca="1"/>
        <v>0</v>
      </c>
      <c r="L605" s="2" cm="1">
        <f t="array" aca="1" ref="L605" ca="1">IF(B605=0,0,INDIRECT("MRN_"&amp;A605))</f>
        <v>0</v>
      </c>
      <c r="M605" s="2">
        <f t="shared" ca="1" si="107"/>
        <v>0</v>
      </c>
      <c r="N605" s="2" t="str">
        <f t="shared" ca="1" si="108"/>
        <v>No</v>
      </c>
      <c r="O605" s="2" t="str">
        <f t="shared" ca="1" si="109"/>
        <v>No</v>
      </c>
      <c r="P605" s="2" t="str" cm="1">
        <f t="array" aca="1" ref="P605" ca="1">IF(OR(INDIRECT("MRN_"&amp;A605)="N/A",B605=0),"No","Yes")</f>
        <v>No</v>
      </c>
    </row>
    <row r="606" spans="1:16" x14ac:dyDescent="0.2">
      <c r="A606" s="62">
        <v>20</v>
      </c>
      <c r="B606" s="2" cm="1">
        <f t="array" aca="1" ref="B606:K635" ca="1">INDIRECT("Services_"&amp;A606)</f>
        <v>0</v>
      </c>
      <c r="C606" s="2">
        <f ca="1"/>
        <v>0</v>
      </c>
      <c r="D606" s="2">
        <f ca="1"/>
        <v>0</v>
      </c>
      <c r="E606" s="2">
        <f ca="1"/>
        <v>0</v>
      </c>
      <c r="F606" s="2">
        <f ca="1"/>
        <v>0</v>
      </c>
      <c r="G606" s="2">
        <f ca="1"/>
        <v>0</v>
      </c>
      <c r="H606" s="2">
        <f ca="1"/>
        <v>0</v>
      </c>
      <c r="I606" s="2">
        <f ca="1"/>
        <v>0</v>
      </c>
      <c r="J606" s="2">
        <f ca="1"/>
        <v>0</v>
      </c>
      <c r="K606" s="2">
        <f ca="1"/>
        <v>0</v>
      </c>
      <c r="L606" s="2" cm="1">
        <f t="array" aca="1" ref="L606" ca="1">IF(B606=0,0,INDIRECT("MRN_"&amp;A606))</f>
        <v>0</v>
      </c>
      <c r="M606" s="2">
        <f t="shared" ca="1" si="107"/>
        <v>0</v>
      </c>
      <c r="N606" s="2" t="str">
        <f t="shared" ca="1" si="108"/>
        <v>No</v>
      </c>
      <c r="O606" s="2" t="str">
        <f t="shared" ca="1" si="109"/>
        <v>No</v>
      </c>
      <c r="P606" s="2" t="str" cm="1">
        <f t="array" aca="1" ref="P606" ca="1">IF(OR(INDIRECT("MRN_"&amp;A606)="N/A",B606=0),"No","Yes")</f>
        <v>No</v>
      </c>
    </row>
    <row r="607" spans="1:16" x14ac:dyDescent="0.2">
      <c r="A607" s="62">
        <v>20</v>
      </c>
      <c r="B607" s="2">
        <f ca="1"/>
        <v>0</v>
      </c>
      <c r="C607" s="2">
        <f ca="1"/>
        <v>0</v>
      </c>
      <c r="D607" s="2">
        <f ca="1"/>
        <v>0</v>
      </c>
      <c r="E607" s="2">
        <f ca="1"/>
        <v>0</v>
      </c>
      <c r="F607" s="2">
        <f ca="1"/>
        <v>0</v>
      </c>
      <c r="G607" s="2">
        <f ca="1"/>
        <v>0</v>
      </c>
      <c r="H607" s="2">
        <f ca="1"/>
        <v>0</v>
      </c>
      <c r="I607" s="2">
        <f ca="1"/>
        <v>0</v>
      </c>
      <c r="J607" s="2">
        <f ca="1"/>
        <v>0</v>
      </c>
      <c r="K607" s="2">
        <f ca="1"/>
        <v>0</v>
      </c>
      <c r="L607" s="2" cm="1">
        <f t="array" aca="1" ref="L607" ca="1">IF(B607=0,0,INDIRECT("MRN_"&amp;A607))</f>
        <v>0</v>
      </c>
      <c r="M607" s="2">
        <f t="shared" ca="1" si="107"/>
        <v>0</v>
      </c>
      <c r="N607" s="2" t="str">
        <f t="shared" ca="1" si="108"/>
        <v>No</v>
      </c>
      <c r="O607" s="2" t="str">
        <f t="shared" ca="1" si="109"/>
        <v>No</v>
      </c>
      <c r="P607" s="2" t="str" cm="1">
        <f t="array" aca="1" ref="P607" ca="1">IF(OR(INDIRECT("MRN_"&amp;A607)="N/A",B607=0),"No","Yes")</f>
        <v>No</v>
      </c>
    </row>
    <row r="608" spans="1:16" x14ac:dyDescent="0.2">
      <c r="A608" s="62">
        <v>20</v>
      </c>
      <c r="B608" s="2">
        <f ca="1"/>
        <v>0</v>
      </c>
      <c r="C608" s="2">
        <f ca="1"/>
        <v>0</v>
      </c>
      <c r="D608" s="2">
        <f ca="1"/>
        <v>0</v>
      </c>
      <c r="E608" s="2">
        <f ca="1"/>
        <v>0</v>
      </c>
      <c r="F608" s="2">
        <f ca="1"/>
        <v>0</v>
      </c>
      <c r="G608" s="2">
        <f ca="1"/>
        <v>0</v>
      </c>
      <c r="H608" s="2">
        <f ca="1"/>
        <v>0</v>
      </c>
      <c r="I608" s="2">
        <f ca="1"/>
        <v>0</v>
      </c>
      <c r="J608" s="2">
        <f ca="1"/>
        <v>0</v>
      </c>
      <c r="K608" s="2">
        <f ca="1"/>
        <v>0</v>
      </c>
      <c r="L608" s="2" cm="1">
        <f t="array" aca="1" ref="L608" ca="1">IF(B608=0,0,INDIRECT("MRN_"&amp;A608))</f>
        <v>0</v>
      </c>
      <c r="M608" s="2">
        <f t="shared" ca="1" si="107"/>
        <v>0</v>
      </c>
      <c r="N608" s="2" t="str">
        <f t="shared" ca="1" si="108"/>
        <v>No</v>
      </c>
      <c r="O608" s="2" t="str">
        <f t="shared" ca="1" si="109"/>
        <v>No</v>
      </c>
      <c r="P608" s="2" t="str" cm="1">
        <f t="array" aca="1" ref="P608" ca="1">IF(OR(INDIRECT("MRN_"&amp;A608)="N/A",B608=0),"No","Yes")</f>
        <v>No</v>
      </c>
    </row>
    <row r="609" spans="1:16" x14ac:dyDescent="0.2">
      <c r="A609" s="62">
        <v>20</v>
      </c>
      <c r="B609" s="2">
        <f ca="1"/>
        <v>0</v>
      </c>
      <c r="C609" s="2">
        <f ca="1"/>
        <v>0</v>
      </c>
      <c r="D609" s="2">
        <f ca="1"/>
        <v>0</v>
      </c>
      <c r="E609" s="2">
        <f ca="1"/>
        <v>0</v>
      </c>
      <c r="F609" s="2">
        <f ca="1"/>
        <v>0</v>
      </c>
      <c r="G609" s="2">
        <f ca="1"/>
        <v>0</v>
      </c>
      <c r="H609" s="2">
        <f ca="1"/>
        <v>0</v>
      </c>
      <c r="I609" s="2">
        <f ca="1"/>
        <v>0</v>
      </c>
      <c r="J609" s="2">
        <f ca="1"/>
        <v>0</v>
      </c>
      <c r="K609" s="2">
        <f ca="1"/>
        <v>0</v>
      </c>
      <c r="L609" s="2" cm="1">
        <f t="array" aca="1" ref="L609" ca="1">IF(B609=0,0,INDIRECT("MRN_"&amp;A609))</f>
        <v>0</v>
      </c>
      <c r="M609" s="2">
        <f t="shared" ca="1" si="107"/>
        <v>0</v>
      </c>
      <c r="N609" s="2" t="str">
        <f t="shared" ca="1" si="108"/>
        <v>No</v>
      </c>
      <c r="O609" s="2" t="str">
        <f t="shared" ca="1" si="109"/>
        <v>No</v>
      </c>
      <c r="P609" s="2" t="str" cm="1">
        <f t="array" aca="1" ref="P609" ca="1">IF(OR(INDIRECT("MRN_"&amp;A609)="N/A",B609=0),"No","Yes")</f>
        <v>No</v>
      </c>
    </row>
    <row r="610" spans="1:16" x14ac:dyDescent="0.2">
      <c r="A610" s="62">
        <v>20</v>
      </c>
      <c r="B610" s="2">
        <f ca="1"/>
        <v>0</v>
      </c>
      <c r="C610" s="2">
        <f ca="1"/>
        <v>0</v>
      </c>
      <c r="D610" s="2">
        <f ca="1"/>
        <v>0</v>
      </c>
      <c r="E610" s="2">
        <f ca="1"/>
        <v>0</v>
      </c>
      <c r="F610" s="2">
        <f ca="1"/>
        <v>0</v>
      </c>
      <c r="G610" s="2">
        <f ca="1"/>
        <v>0</v>
      </c>
      <c r="H610" s="2">
        <f ca="1"/>
        <v>0</v>
      </c>
      <c r="I610" s="2">
        <f ca="1"/>
        <v>0</v>
      </c>
      <c r="J610" s="2">
        <f ca="1"/>
        <v>0</v>
      </c>
      <c r="K610" s="2">
        <f ca="1"/>
        <v>0</v>
      </c>
      <c r="L610" s="2" cm="1">
        <f t="array" aca="1" ref="L610" ca="1">IF(B610=0,0,INDIRECT("MRN_"&amp;A610))</f>
        <v>0</v>
      </c>
      <c r="M610" s="2">
        <f t="shared" ca="1" si="107"/>
        <v>0</v>
      </c>
      <c r="N610" s="2" t="str">
        <f t="shared" ca="1" si="108"/>
        <v>No</v>
      </c>
      <c r="O610" s="2" t="str">
        <f t="shared" ca="1" si="109"/>
        <v>No</v>
      </c>
      <c r="P610" s="2" t="str" cm="1">
        <f t="array" aca="1" ref="P610" ca="1">IF(OR(INDIRECT("MRN_"&amp;A610)="N/A",B610=0),"No","Yes")</f>
        <v>No</v>
      </c>
    </row>
    <row r="611" spans="1:16" x14ac:dyDescent="0.2">
      <c r="A611" s="62">
        <v>20</v>
      </c>
      <c r="B611" s="2">
        <f ca="1"/>
        <v>0</v>
      </c>
      <c r="C611" s="2">
        <f ca="1"/>
        <v>0</v>
      </c>
      <c r="D611" s="2">
        <f ca="1"/>
        <v>0</v>
      </c>
      <c r="E611" s="2">
        <f ca="1"/>
        <v>0</v>
      </c>
      <c r="F611" s="2">
        <f ca="1"/>
        <v>0</v>
      </c>
      <c r="G611" s="2">
        <f ca="1"/>
        <v>0</v>
      </c>
      <c r="H611" s="2">
        <f ca="1"/>
        <v>0</v>
      </c>
      <c r="I611" s="2">
        <f ca="1"/>
        <v>0</v>
      </c>
      <c r="J611" s="2">
        <f ca="1"/>
        <v>0</v>
      </c>
      <c r="K611" s="2">
        <f ca="1"/>
        <v>0</v>
      </c>
      <c r="L611" s="2" cm="1">
        <f t="array" aca="1" ref="L611" ca="1">IF(B611=0,0,INDIRECT("MRN_"&amp;A611))</f>
        <v>0</v>
      </c>
      <c r="M611" s="2">
        <f t="shared" ca="1" si="107"/>
        <v>0</v>
      </c>
      <c r="N611" s="2" t="str">
        <f t="shared" ca="1" si="108"/>
        <v>No</v>
      </c>
      <c r="O611" s="2" t="str">
        <f t="shared" ca="1" si="109"/>
        <v>No</v>
      </c>
      <c r="P611" s="2" t="str" cm="1">
        <f t="array" aca="1" ref="P611" ca="1">IF(OR(INDIRECT("MRN_"&amp;A611)="N/A",B611=0),"No","Yes")</f>
        <v>No</v>
      </c>
    </row>
    <row r="612" spans="1:16" x14ac:dyDescent="0.2">
      <c r="A612" s="62">
        <v>20</v>
      </c>
      <c r="B612" s="2">
        <f ca="1"/>
        <v>0</v>
      </c>
      <c r="C612" s="2">
        <f ca="1"/>
        <v>0</v>
      </c>
      <c r="D612" s="2">
        <f ca="1"/>
        <v>0</v>
      </c>
      <c r="E612" s="2">
        <f ca="1"/>
        <v>0</v>
      </c>
      <c r="F612" s="2">
        <f ca="1"/>
        <v>0</v>
      </c>
      <c r="G612" s="2">
        <f ca="1"/>
        <v>0</v>
      </c>
      <c r="H612" s="2">
        <f ca="1"/>
        <v>0</v>
      </c>
      <c r="I612" s="2">
        <f ca="1"/>
        <v>0</v>
      </c>
      <c r="J612" s="2">
        <f ca="1"/>
        <v>0</v>
      </c>
      <c r="K612" s="2">
        <f ca="1"/>
        <v>0</v>
      </c>
      <c r="L612" s="2" cm="1">
        <f t="array" aca="1" ref="L612" ca="1">IF(B612=0,0,INDIRECT("MRN_"&amp;A612))</f>
        <v>0</v>
      </c>
      <c r="M612" s="2">
        <f t="shared" ca="1" si="107"/>
        <v>0</v>
      </c>
      <c r="N612" s="2" t="str">
        <f t="shared" ca="1" si="108"/>
        <v>No</v>
      </c>
      <c r="O612" s="2" t="str">
        <f t="shared" ca="1" si="109"/>
        <v>No</v>
      </c>
      <c r="P612" s="2" t="str" cm="1">
        <f t="array" aca="1" ref="P612" ca="1">IF(OR(INDIRECT("MRN_"&amp;A612)="N/A",B612=0),"No","Yes")</f>
        <v>No</v>
      </c>
    </row>
    <row r="613" spans="1:16" x14ac:dyDescent="0.2">
      <c r="A613" s="62">
        <v>20</v>
      </c>
      <c r="B613" s="2">
        <f ca="1"/>
        <v>0</v>
      </c>
      <c r="C613" s="2">
        <f ca="1"/>
        <v>0</v>
      </c>
      <c r="D613" s="2">
        <f ca="1"/>
        <v>0</v>
      </c>
      <c r="E613" s="2">
        <f ca="1"/>
        <v>0</v>
      </c>
      <c r="F613" s="2">
        <f ca="1"/>
        <v>0</v>
      </c>
      <c r="G613" s="2">
        <f ca="1"/>
        <v>0</v>
      </c>
      <c r="H613" s="2">
        <f ca="1"/>
        <v>0</v>
      </c>
      <c r="I613" s="2">
        <f ca="1"/>
        <v>0</v>
      </c>
      <c r="J613" s="2">
        <f ca="1"/>
        <v>0</v>
      </c>
      <c r="K613" s="2">
        <f ca="1"/>
        <v>0</v>
      </c>
      <c r="L613" s="2" cm="1">
        <f t="array" aca="1" ref="L613" ca="1">IF(B613=0,0,INDIRECT("MRN_"&amp;A613))</f>
        <v>0</v>
      </c>
      <c r="M613" s="2">
        <f t="shared" ref="M613:M635" ca="1" si="110">IF(B613=0,0,"Client_"&amp;A613)</f>
        <v>0</v>
      </c>
      <c r="N613" s="2" t="str">
        <f t="shared" ref="N613:N635" ca="1" si="111">IF(J613=0,"No","Yes")</f>
        <v>No</v>
      </c>
      <c r="O613" s="2" t="str">
        <f t="shared" ref="O613:O635" ca="1" si="112">IF(I613=0,"No","Yes")</f>
        <v>No</v>
      </c>
      <c r="P613" s="2" t="str" cm="1">
        <f t="array" aca="1" ref="P613" ca="1">IF(OR(INDIRECT("MRN_"&amp;A613)="N/A",B613=0),"No","Yes")</f>
        <v>No</v>
      </c>
    </row>
    <row r="614" spans="1:16" x14ac:dyDescent="0.2">
      <c r="A614" s="62">
        <v>20</v>
      </c>
      <c r="B614" s="2">
        <f ca="1"/>
        <v>0</v>
      </c>
      <c r="C614" s="2">
        <f ca="1"/>
        <v>0</v>
      </c>
      <c r="D614" s="2">
        <f ca="1"/>
        <v>0</v>
      </c>
      <c r="E614" s="2">
        <f ca="1"/>
        <v>0</v>
      </c>
      <c r="F614" s="2">
        <f ca="1"/>
        <v>0</v>
      </c>
      <c r="G614" s="2">
        <f ca="1"/>
        <v>0</v>
      </c>
      <c r="H614" s="2">
        <f ca="1"/>
        <v>0</v>
      </c>
      <c r="I614" s="2">
        <f ca="1"/>
        <v>0</v>
      </c>
      <c r="J614" s="2">
        <f ca="1"/>
        <v>0</v>
      </c>
      <c r="K614" s="2">
        <f ca="1"/>
        <v>0</v>
      </c>
      <c r="L614" s="2" cm="1">
        <f t="array" aca="1" ref="L614" ca="1">IF(B614=0,0,INDIRECT("MRN_"&amp;A614))</f>
        <v>0</v>
      </c>
      <c r="M614" s="2">
        <f t="shared" ca="1" si="110"/>
        <v>0</v>
      </c>
      <c r="N614" s="2" t="str">
        <f t="shared" ca="1" si="111"/>
        <v>No</v>
      </c>
      <c r="O614" s="2" t="str">
        <f t="shared" ca="1" si="112"/>
        <v>No</v>
      </c>
      <c r="P614" s="2" t="str" cm="1">
        <f t="array" aca="1" ref="P614" ca="1">IF(OR(INDIRECT("MRN_"&amp;A614)="N/A",B614=0),"No","Yes")</f>
        <v>No</v>
      </c>
    </row>
    <row r="615" spans="1:16" x14ac:dyDescent="0.2">
      <c r="A615" s="62">
        <v>20</v>
      </c>
      <c r="B615" s="2">
        <f ca="1"/>
        <v>0</v>
      </c>
      <c r="C615" s="2">
        <f ca="1"/>
        <v>0</v>
      </c>
      <c r="D615" s="2">
        <f ca="1"/>
        <v>0</v>
      </c>
      <c r="E615" s="2">
        <f ca="1"/>
        <v>0</v>
      </c>
      <c r="F615" s="2">
        <f ca="1"/>
        <v>0</v>
      </c>
      <c r="G615" s="2">
        <f ca="1"/>
        <v>0</v>
      </c>
      <c r="H615" s="2">
        <f ca="1"/>
        <v>0</v>
      </c>
      <c r="I615" s="2">
        <f ca="1"/>
        <v>0</v>
      </c>
      <c r="J615" s="2">
        <f ca="1"/>
        <v>0</v>
      </c>
      <c r="K615" s="2">
        <f ca="1"/>
        <v>0</v>
      </c>
      <c r="L615" s="2" cm="1">
        <f t="array" aca="1" ref="L615" ca="1">IF(B615=0,0,INDIRECT("MRN_"&amp;A615))</f>
        <v>0</v>
      </c>
      <c r="M615" s="2">
        <f t="shared" ca="1" si="110"/>
        <v>0</v>
      </c>
      <c r="N615" s="2" t="str">
        <f t="shared" ca="1" si="111"/>
        <v>No</v>
      </c>
      <c r="O615" s="2" t="str">
        <f t="shared" ca="1" si="112"/>
        <v>No</v>
      </c>
      <c r="P615" s="2" t="str" cm="1">
        <f t="array" aca="1" ref="P615" ca="1">IF(OR(INDIRECT("MRN_"&amp;A615)="N/A",B615=0),"No","Yes")</f>
        <v>No</v>
      </c>
    </row>
    <row r="616" spans="1:16" x14ac:dyDescent="0.2">
      <c r="A616" s="62">
        <v>20</v>
      </c>
      <c r="B616" s="2">
        <f ca="1"/>
        <v>0</v>
      </c>
      <c r="C616" s="2">
        <f ca="1"/>
        <v>0</v>
      </c>
      <c r="D616" s="2">
        <f ca="1"/>
        <v>0</v>
      </c>
      <c r="E616" s="2">
        <f ca="1"/>
        <v>0</v>
      </c>
      <c r="F616" s="2">
        <f ca="1"/>
        <v>0</v>
      </c>
      <c r="G616" s="2">
        <f ca="1"/>
        <v>0</v>
      </c>
      <c r="H616" s="2">
        <f ca="1"/>
        <v>0</v>
      </c>
      <c r="I616" s="2">
        <f ca="1"/>
        <v>0</v>
      </c>
      <c r="J616" s="2">
        <f ca="1"/>
        <v>0</v>
      </c>
      <c r="K616" s="2">
        <f ca="1"/>
        <v>0</v>
      </c>
      <c r="L616" s="2" cm="1">
        <f t="array" aca="1" ref="L616" ca="1">IF(B616=0,0,INDIRECT("MRN_"&amp;A616))</f>
        <v>0</v>
      </c>
      <c r="M616" s="2">
        <f t="shared" ca="1" si="110"/>
        <v>0</v>
      </c>
      <c r="N616" s="2" t="str">
        <f t="shared" ca="1" si="111"/>
        <v>No</v>
      </c>
      <c r="O616" s="2" t="str">
        <f t="shared" ca="1" si="112"/>
        <v>No</v>
      </c>
      <c r="P616" s="2" t="str" cm="1">
        <f t="array" aca="1" ref="P616" ca="1">IF(OR(INDIRECT("MRN_"&amp;A616)="N/A",B616=0),"No","Yes")</f>
        <v>No</v>
      </c>
    </row>
    <row r="617" spans="1:16" x14ac:dyDescent="0.2">
      <c r="A617" s="62">
        <v>20</v>
      </c>
      <c r="B617" s="2">
        <f ca="1"/>
        <v>0</v>
      </c>
      <c r="C617" s="2">
        <f ca="1"/>
        <v>0</v>
      </c>
      <c r="D617" s="2">
        <f ca="1"/>
        <v>0</v>
      </c>
      <c r="E617" s="2">
        <f ca="1"/>
        <v>0</v>
      </c>
      <c r="F617" s="2">
        <f ca="1"/>
        <v>0</v>
      </c>
      <c r="G617" s="2">
        <f ca="1"/>
        <v>0</v>
      </c>
      <c r="H617" s="2">
        <f ca="1"/>
        <v>0</v>
      </c>
      <c r="I617" s="2">
        <f ca="1"/>
        <v>0</v>
      </c>
      <c r="J617" s="2">
        <f ca="1"/>
        <v>0</v>
      </c>
      <c r="K617" s="2">
        <f ca="1"/>
        <v>0</v>
      </c>
      <c r="L617" s="2" cm="1">
        <f t="array" aca="1" ref="L617" ca="1">IF(B617=0,0,INDIRECT("MRN_"&amp;A617))</f>
        <v>0</v>
      </c>
      <c r="M617" s="2">
        <f t="shared" ca="1" si="110"/>
        <v>0</v>
      </c>
      <c r="N617" s="2" t="str">
        <f t="shared" ca="1" si="111"/>
        <v>No</v>
      </c>
      <c r="O617" s="2" t="str">
        <f t="shared" ca="1" si="112"/>
        <v>No</v>
      </c>
      <c r="P617" s="2" t="str" cm="1">
        <f t="array" aca="1" ref="P617" ca="1">IF(OR(INDIRECT("MRN_"&amp;A617)="N/A",B617=0),"No","Yes")</f>
        <v>No</v>
      </c>
    </row>
    <row r="618" spans="1:16" x14ac:dyDescent="0.2">
      <c r="A618" s="62">
        <v>20</v>
      </c>
      <c r="B618" s="2">
        <f ca="1"/>
        <v>0</v>
      </c>
      <c r="C618" s="2">
        <f ca="1"/>
        <v>0</v>
      </c>
      <c r="D618" s="2">
        <f ca="1"/>
        <v>0</v>
      </c>
      <c r="E618" s="2">
        <f ca="1"/>
        <v>0</v>
      </c>
      <c r="F618" s="2">
        <f ca="1"/>
        <v>0</v>
      </c>
      <c r="G618" s="2">
        <f ca="1"/>
        <v>0</v>
      </c>
      <c r="H618" s="2">
        <f ca="1"/>
        <v>0</v>
      </c>
      <c r="I618" s="2">
        <f ca="1"/>
        <v>0</v>
      </c>
      <c r="J618" s="2">
        <f ca="1"/>
        <v>0</v>
      </c>
      <c r="K618" s="2">
        <f ca="1"/>
        <v>0</v>
      </c>
      <c r="L618" s="2" cm="1">
        <f t="array" aca="1" ref="L618" ca="1">IF(B618=0,0,INDIRECT("MRN_"&amp;A618))</f>
        <v>0</v>
      </c>
      <c r="M618" s="2">
        <f t="shared" ca="1" si="110"/>
        <v>0</v>
      </c>
      <c r="N618" s="2" t="str">
        <f t="shared" ca="1" si="111"/>
        <v>No</v>
      </c>
      <c r="O618" s="2" t="str">
        <f t="shared" ca="1" si="112"/>
        <v>No</v>
      </c>
      <c r="P618" s="2" t="str" cm="1">
        <f t="array" aca="1" ref="P618" ca="1">IF(OR(INDIRECT("MRN_"&amp;A618)="N/A",B618=0),"No","Yes")</f>
        <v>No</v>
      </c>
    </row>
    <row r="619" spans="1:16" x14ac:dyDescent="0.2">
      <c r="A619" s="62">
        <v>20</v>
      </c>
      <c r="B619" s="2">
        <f ca="1"/>
        <v>0</v>
      </c>
      <c r="C619" s="2">
        <f ca="1"/>
        <v>0</v>
      </c>
      <c r="D619" s="2">
        <f ca="1"/>
        <v>0</v>
      </c>
      <c r="E619" s="2">
        <f ca="1"/>
        <v>0</v>
      </c>
      <c r="F619" s="2">
        <f ca="1"/>
        <v>0</v>
      </c>
      <c r="G619" s="2">
        <f ca="1"/>
        <v>0</v>
      </c>
      <c r="H619" s="2">
        <f ca="1"/>
        <v>0</v>
      </c>
      <c r="I619" s="2">
        <f ca="1"/>
        <v>0</v>
      </c>
      <c r="J619" s="2">
        <f ca="1"/>
        <v>0</v>
      </c>
      <c r="K619" s="2">
        <f ca="1"/>
        <v>0</v>
      </c>
      <c r="L619" s="2" cm="1">
        <f t="array" aca="1" ref="L619" ca="1">IF(B619=0,0,INDIRECT("MRN_"&amp;A619))</f>
        <v>0</v>
      </c>
      <c r="M619" s="2">
        <f t="shared" ca="1" si="110"/>
        <v>0</v>
      </c>
      <c r="N619" s="2" t="str">
        <f t="shared" ca="1" si="111"/>
        <v>No</v>
      </c>
      <c r="O619" s="2" t="str">
        <f t="shared" ca="1" si="112"/>
        <v>No</v>
      </c>
      <c r="P619" s="2" t="str" cm="1">
        <f t="array" aca="1" ref="P619" ca="1">IF(OR(INDIRECT("MRN_"&amp;A619)="N/A",B619=0),"No","Yes")</f>
        <v>No</v>
      </c>
    </row>
    <row r="620" spans="1:16" x14ac:dyDescent="0.2">
      <c r="A620" s="62">
        <v>20</v>
      </c>
      <c r="B620" s="2">
        <f ca="1"/>
        <v>0</v>
      </c>
      <c r="C620" s="2">
        <f ca="1"/>
        <v>0</v>
      </c>
      <c r="D620" s="2">
        <f ca="1"/>
        <v>0</v>
      </c>
      <c r="E620" s="2">
        <f ca="1"/>
        <v>0</v>
      </c>
      <c r="F620" s="2">
        <f ca="1"/>
        <v>0</v>
      </c>
      <c r="G620" s="2">
        <f ca="1"/>
        <v>0</v>
      </c>
      <c r="H620" s="2">
        <f ca="1"/>
        <v>0</v>
      </c>
      <c r="I620" s="2">
        <f ca="1"/>
        <v>0</v>
      </c>
      <c r="J620" s="2">
        <f ca="1"/>
        <v>0</v>
      </c>
      <c r="K620" s="2">
        <f ca="1"/>
        <v>0</v>
      </c>
      <c r="L620" s="2" cm="1">
        <f t="array" aca="1" ref="L620" ca="1">IF(B620=0,0,INDIRECT("MRN_"&amp;A620))</f>
        <v>0</v>
      </c>
      <c r="M620" s="2">
        <f t="shared" ca="1" si="110"/>
        <v>0</v>
      </c>
      <c r="N620" s="2" t="str">
        <f t="shared" ca="1" si="111"/>
        <v>No</v>
      </c>
      <c r="O620" s="2" t="str">
        <f t="shared" ca="1" si="112"/>
        <v>No</v>
      </c>
      <c r="P620" s="2" t="str" cm="1">
        <f t="array" aca="1" ref="P620" ca="1">IF(OR(INDIRECT("MRN_"&amp;A620)="N/A",B620=0),"No","Yes")</f>
        <v>No</v>
      </c>
    </row>
    <row r="621" spans="1:16" x14ac:dyDescent="0.2">
      <c r="A621" s="62">
        <v>20</v>
      </c>
      <c r="B621" s="2">
        <f ca="1"/>
        <v>0</v>
      </c>
      <c r="C621" s="2">
        <f ca="1"/>
        <v>0</v>
      </c>
      <c r="D621" s="2">
        <f ca="1"/>
        <v>0</v>
      </c>
      <c r="E621" s="2">
        <f ca="1"/>
        <v>0</v>
      </c>
      <c r="F621" s="2">
        <f ca="1"/>
        <v>0</v>
      </c>
      <c r="G621" s="2">
        <f ca="1"/>
        <v>0</v>
      </c>
      <c r="H621" s="2">
        <f ca="1"/>
        <v>0</v>
      </c>
      <c r="I621" s="2">
        <f ca="1"/>
        <v>0</v>
      </c>
      <c r="J621" s="2">
        <f ca="1"/>
        <v>0</v>
      </c>
      <c r="K621" s="2">
        <f ca="1"/>
        <v>0</v>
      </c>
      <c r="L621" s="2" cm="1">
        <f t="array" aca="1" ref="L621" ca="1">IF(B621=0,0,INDIRECT("MRN_"&amp;A621))</f>
        <v>0</v>
      </c>
      <c r="M621" s="2">
        <f t="shared" ca="1" si="110"/>
        <v>0</v>
      </c>
      <c r="N621" s="2" t="str">
        <f t="shared" ca="1" si="111"/>
        <v>No</v>
      </c>
      <c r="O621" s="2" t="str">
        <f t="shared" ca="1" si="112"/>
        <v>No</v>
      </c>
      <c r="P621" s="2" t="str" cm="1">
        <f t="array" aca="1" ref="P621" ca="1">IF(OR(INDIRECT("MRN_"&amp;A621)="N/A",B621=0),"No","Yes")</f>
        <v>No</v>
      </c>
    </row>
    <row r="622" spans="1:16" x14ac:dyDescent="0.2">
      <c r="A622" s="62">
        <v>20</v>
      </c>
      <c r="B622" s="2">
        <f ca="1"/>
        <v>0</v>
      </c>
      <c r="C622" s="2">
        <f ca="1"/>
        <v>0</v>
      </c>
      <c r="D622" s="2">
        <f ca="1"/>
        <v>0</v>
      </c>
      <c r="E622" s="2">
        <f ca="1"/>
        <v>0</v>
      </c>
      <c r="F622" s="2">
        <f ca="1"/>
        <v>0</v>
      </c>
      <c r="G622" s="2">
        <f ca="1"/>
        <v>0</v>
      </c>
      <c r="H622" s="2">
        <f ca="1"/>
        <v>0</v>
      </c>
      <c r="I622" s="2">
        <f ca="1"/>
        <v>0</v>
      </c>
      <c r="J622" s="2">
        <f ca="1"/>
        <v>0</v>
      </c>
      <c r="K622" s="2">
        <f ca="1"/>
        <v>0</v>
      </c>
      <c r="L622" s="2" cm="1">
        <f t="array" aca="1" ref="L622" ca="1">IF(B622=0,0,INDIRECT("MRN_"&amp;A622))</f>
        <v>0</v>
      </c>
      <c r="M622" s="2">
        <f t="shared" ca="1" si="110"/>
        <v>0</v>
      </c>
      <c r="N622" s="2" t="str">
        <f t="shared" ca="1" si="111"/>
        <v>No</v>
      </c>
      <c r="O622" s="2" t="str">
        <f t="shared" ca="1" si="112"/>
        <v>No</v>
      </c>
      <c r="P622" s="2" t="str" cm="1">
        <f t="array" aca="1" ref="P622" ca="1">IF(OR(INDIRECT("MRN_"&amp;A622)="N/A",B622=0),"No","Yes")</f>
        <v>No</v>
      </c>
    </row>
    <row r="623" spans="1:16" x14ac:dyDescent="0.2">
      <c r="A623" s="62">
        <v>20</v>
      </c>
      <c r="B623" s="2">
        <f ca="1"/>
        <v>0</v>
      </c>
      <c r="C623" s="2">
        <f ca="1"/>
        <v>0</v>
      </c>
      <c r="D623" s="2">
        <f ca="1"/>
        <v>0</v>
      </c>
      <c r="E623" s="2">
        <f ca="1"/>
        <v>0</v>
      </c>
      <c r="F623" s="2">
        <f ca="1"/>
        <v>0</v>
      </c>
      <c r="G623" s="2">
        <f ca="1"/>
        <v>0</v>
      </c>
      <c r="H623" s="2">
        <f ca="1"/>
        <v>0</v>
      </c>
      <c r="I623" s="2">
        <f ca="1"/>
        <v>0</v>
      </c>
      <c r="J623" s="2">
        <f ca="1"/>
        <v>0</v>
      </c>
      <c r="K623" s="2">
        <f ca="1"/>
        <v>0</v>
      </c>
      <c r="L623" s="2" cm="1">
        <f t="array" aca="1" ref="L623" ca="1">IF(B623=0,0,INDIRECT("MRN_"&amp;A623))</f>
        <v>0</v>
      </c>
      <c r="M623" s="2">
        <f t="shared" ca="1" si="110"/>
        <v>0</v>
      </c>
      <c r="N623" s="2" t="str">
        <f t="shared" ca="1" si="111"/>
        <v>No</v>
      </c>
      <c r="O623" s="2" t="str">
        <f t="shared" ca="1" si="112"/>
        <v>No</v>
      </c>
      <c r="P623" s="2" t="str" cm="1">
        <f t="array" aca="1" ref="P623" ca="1">IF(OR(INDIRECT("MRN_"&amp;A623)="N/A",B623=0),"No","Yes")</f>
        <v>No</v>
      </c>
    </row>
    <row r="624" spans="1:16" x14ac:dyDescent="0.2">
      <c r="A624" s="62">
        <v>20</v>
      </c>
      <c r="B624" s="2">
        <f ca="1"/>
        <v>0</v>
      </c>
      <c r="C624" s="2">
        <f ca="1"/>
        <v>0</v>
      </c>
      <c r="D624" s="2">
        <f ca="1"/>
        <v>0</v>
      </c>
      <c r="E624" s="2">
        <f ca="1"/>
        <v>0</v>
      </c>
      <c r="F624" s="2">
        <f ca="1"/>
        <v>0</v>
      </c>
      <c r="G624" s="2">
        <f ca="1"/>
        <v>0</v>
      </c>
      <c r="H624" s="2">
        <f ca="1"/>
        <v>0</v>
      </c>
      <c r="I624" s="2">
        <f ca="1"/>
        <v>0</v>
      </c>
      <c r="J624" s="2">
        <f ca="1"/>
        <v>0</v>
      </c>
      <c r="K624" s="2">
        <f ca="1"/>
        <v>0</v>
      </c>
      <c r="L624" s="2" cm="1">
        <f t="array" aca="1" ref="L624" ca="1">IF(B624=0,0,INDIRECT("MRN_"&amp;A624))</f>
        <v>0</v>
      </c>
      <c r="M624" s="2">
        <f t="shared" ca="1" si="110"/>
        <v>0</v>
      </c>
      <c r="N624" s="2" t="str">
        <f t="shared" ca="1" si="111"/>
        <v>No</v>
      </c>
      <c r="O624" s="2" t="str">
        <f t="shared" ca="1" si="112"/>
        <v>No</v>
      </c>
      <c r="P624" s="2" t="str" cm="1">
        <f t="array" aca="1" ref="P624" ca="1">IF(OR(INDIRECT("MRN_"&amp;A624)="N/A",B624=0),"No","Yes")</f>
        <v>No</v>
      </c>
    </row>
    <row r="625" spans="1:16" x14ac:dyDescent="0.2">
      <c r="A625" s="62">
        <v>20</v>
      </c>
      <c r="B625" s="2">
        <f ca="1"/>
        <v>0</v>
      </c>
      <c r="C625" s="2">
        <f ca="1"/>
        <v>0</v>
      </c>
      <c r="D625" s="2">
        <f ca="1"/>
        <v>0</v>
      </c>
      <c r="E625" s="2">
        <f ca="1"/>
        <v>0</v>
      </c>
      <c r="F625" s="2">
        <f ca="1"/>
        <v>0</v>
      </c>
      <c r="G625" s="2">
        <f ca="1"/>
        <v>0</v>
      </c>
      <c r="H625" s="2">
        <f ca="1"/>
        <v>0</v>
      </c>
      <c r="I625" s="2">
        <f ca="1"/>
        <v>0</v>
      </c>
      <c r="J625" s="2">
        <f ca="1"/>
        <v>0</v>
      </c>
      <c r="K625" s="2">
        <f ca="1"/>
        <v>0</v>
      </c>
      <c r="L625" s="2" cm="1">
        <f t="array" aca="1" ref="L625" ca="1">IF(B625=0,0,INDIRECT("MRN_"&amp;A625))</f>
        <v>0</v>
      </c>
      <c r="M625" s="2">
        <f t="shared" ca="1" si="110"/>
        <v>0</v>
      </c>
      <c r="N625" s="2" t="str">
        <f t="shared" ca="1" si="111"/>
        <v>No</v>
      </c>
      <c r="O625" s="2" t="str">
        <f t="shared" ca="1" si="112"/>
        <v>No</v>
      </c>
      <c r="P625" s="2" t="str" cm="1">
        <f t="array" aca="1" ref="P625" ca="1">IF(OR(INDIRECT("MRN_"&amp;A625)="N/A",B625=0),"No","Yes")</f>
        <v>No</v>
      </c>
    </row>
    <row r="626" spans="1:16" x14ac:dyDescent="0.2">
      <c r="A626" s="62">
        <v>20</v>
      </c>
      <c r="B626" s="2">
        <f ca="1"/>
        <v>0</v>
      </c>
      <c r="C626" s="2">
        <f ca="1"/>
        <v>0</v>
      </c>
      <c r="D626" s="2">
        <f ca="1"/>
        <v>0</v>
      </c>
      <c r="E626" s="2">
        <f ca="1"/>
        <v>0</v>
      </c>
      <c r="F626" s="2">
        <f ca="1"/>
        <v>0</v>
      </c>
      <c r="G626" s="2">
        <f ca="1"/>
        <v>0</v>
      </c>
      <c r="H626" s="2">
        <f ca="1"/>
        <v>0</v>
      </c>
      <c r="I626" s="2">
        <f ca="1"/>
        <v>0</v>
      </c>
      <c r="J626" s="2">
        <f ca="1"/>
        <v>0</v>
      </c>
      <c r="K626" s="2">
        <f ca="1"/>
        <v>0</v>
      </c>
      <c r="L626" s="2" cm="1">
        <f t="array" aca="1" ref="L626" ca="1">IF(B626=0,0,INDIRECT("MRN_"&amp;A626))</f>
        <v>0</v>
      </c>
      <c r="M626" s="2">
        <f t="shared" ca="1" si="110"/>
        <v>0</v>
      </c>
      <c r="N626" s="2" t="str">
        <f t="shared" ca="1" si="111"/>
        <v>No</v>
      </c>
      <c r="O626" s="2" t="str">
        <f t="shared" ca="1" si="112"/>
        <v>No</v>
      </c>
      <c r="P626" s="2" t="str" cm="1">
        <f t="array" aca="1" ref="P626" ca="1">IF(OR(INDIRECT("MRN_"&amp;A626)="N/A",B626=0),"No","Yes")</f>
        <v>No</v>
      </c>
    </row>
    <row r="627" spans="1:16" x14ac:dyDescent="0.2">
      <c r="A627" s="62">
        <v>20</v>
      </c>
      <c r="B627" s="2">
        <f ca="1"/>
        <v>0</v>
      </c>
      <c r="C627" s="2">
        <f ca="1"/>
        <v>0</v>
      </c>
      <c r="D627" s="2">
        <f ca="1"/>
        <v>0</v>
      </c>
      <c r="E627" s="2">
        <f ca="1"/>
        <v>0</v>
      </c>
      <c r="F627" s="2">
        <f ca="1"/>
        <v>0</v>
      </c>
      <c r="G627" s="2">
        <f ca="1"/>
        <v>0</v>
      </c>
      <c r="H627" s="2">
        <f ca="1"/>
        <v>0</v>
      </c>
      <c r="I627" s="2">
        <f ca="1"/>
        <v>0</v>
      </c>
      <c r="J627" s="2">
        <f ca="1"/>
        <v>0</v>
      </c>
      <c r="K627" s="2">
        <f ca="1"/>
        <v>0</v>
      </c>
      <c r="L627" s="2" cm="1">
        <f t="array" aca="1" ref="L627" ca="1">IF(B627=0,0,INDIRECT("MRN_"&amp;A627))</f>
        <v>0</v>
      </c>
      <c r="M627" s="2">
        <f t="shared" ca="1" si="110"/>
        <v>0</v>
      </c>
      <c r="N627" s="2" t="str">
        <f t="shared" ca="1" si="111"/>
        <v>No</v>
      </c>
      <c r="O627" s="2" t="str">
        <f t="shared" ca="1" si="112"/>
        <v>No</v>
      </c>
      <c r="P627" s="2" t="str" cm="1">
        <f t="array" aca="1" ref="P627" ca="1">IF(OR(INDIRECT("MRN_"&amp;A627)="N/A",B627=0),"No","Yes")</f>
        <v>No</v>
      </c>
    </row>
    <row r="628" spans="1:16" x14ac:dyDescent="0.2">
      <c r="A628" s="62">
        <v>20</v>
      </c>
      <c r="B628" s="2">
        <f ca="1"/>
        <v>0</v>
      </c>
      <c r="C628" s="2">
        <f ca="1"/>
        <v>0</v>
      </c>
      <c r="D628" s="2">
        <f ca="1"/>
        <v>0</v>
      </c>
      <c r="E628" s="2">
        <f ca="1"/>
        <v>0</v>
      </c>
      <c r="F628" s="2">
        <f ca="1"/>
        <v>0</v>
      </c>
      <c r="G628" s="2">
        <f ca="1"/>
        <v>0</v>
      </c>
      <c r="H628" s="2">
        <f ca="1"/>
        <v>0</v>
      </c>
      <c r="I628" s="2">
        <f ca="1"/>
        <v>0</v>
      </c>
      <c r="J628" s="2">
        <f ca="1"/>
        <v>0</v>
      </c>
      <c r="K628" s="2">
        <f ca="1"/>
        <v>0</v>
      </c>
      <c r="L628" s="2" cm="1">
        <f t="array" aca="1" ref="L628" ca="1">IF(B628=0,0,INDIRECT("MRN_"&amp;A628))</f>
        <v>0</v>
      </c>
      <c r="M628" s="2">
        <f t="shared" ca="1" si="110"/>
        <v>0</v>
      </c>
      <c r="N628" s="2" t="str">
        <f t="shared" ca="1" si="111"/>
        <v>No</v>
      </c>
      <c r="O628" s="2" t="str">
        <f t="shared" ca="1" si="112"/>
        <v>No</v>
      </c>
      <c r="P628" s="2" t="str" cm="1">
        <f t="array" aca="1" ref="P628" ca="1">IF(OR(INDIRECT("MRN_"&amp;A628)="N/A",B628=0),"No","Yes")</f>
        <v>No</v>
      </c>
    </row>
    <row r="629" spans="1:16" x14ac:dyDescent="0.2">
      <c r="A629" s="62">
        <v>20</v>
      </c>
      <c r="B629" s="2">
        <f ca="1"/>
        <v>0</v>
      </c>
      <c r="C629" s="2">
        <f ca="1"/>
        <v>0</v>
      </c>
      <c r="D629" s="2">
        <f ca="1"/>
        <v>0</v>
      </c>
      <c r="E629" s="2">
        <f ca="1"/>
        <v>0</v>
      </c>
      <c r="F629" s="2">
        <f ca="1"/>
        <v>0</v>
      </c>
      <c r="G629" s="2">
        <f ca="1"/>
        <v>0</v>
      </c>
      <c r="H629" s="2">
        <f ca="1"/>
        <v>0</v>
      </c>
      <c r="I629" s="2">
        <f ca="1"/>
        <v>0</v>
      </c>
      <c r="J629" s="2">
        <f ca="1"/>
        <v>0</v>
      </c>
      <c r="K629" s="2">
        <f ca="1"/>
        <v>0</v>
      </c>
      <c r="L629" s="2" cm="1">
        <f t="array" aca="1" ref="L629" ca="1">IF(B629=0,0,INDIRECT("MRN_"&amp;A629))</f>
        <v>0</v>
      </c>
      <c r="M629" s="2">
        <f t="shared" ca="1" si="110"/>
        <v>0</v>
      </c>
      <c r="N629" s="2" t="str">
        <f t="shared" ca="1" si="111"/>
        <v>No</v>
      </c>
      <c r="O629" s="2" t="str">
        <f t="shared" ca="1" si="112"/>
        <v>No</v>
      </c>
      <c r="P629" s="2" t="str" cm="1">
        <f t="array" aca="1" ref="P629" ca="1">IF(OR(INDIRECT("MRN_"&amp;A629)="N/A",B629=0),"No","Yes")</f>
        <v>No</v>
      </c>
    </row>
    <row r="630" spans="1:16" x14ac:dyDescent="0.2">
      <c r="A630" s="62">
        <v>20</v>
      </c>
      <c r="B630" s="2">
        <f ca="1"/>
        <v>0</v>
      </c>
      <c r="C630" s="2">
        <f ca="1"/>
        <v>0</v>
      </c>
      <c r="D630" s="2">
        <f ca="1"/>
        <v>0</v>
      </c>
      <c r="E630" s="2">
        <f ca="1"/>
        <v>0</v>
      </c>
      <c r="F630" s="2">
        <f ca="1"/>
        <v>0</v>
      </c>
      <c r="G630" s="2">
        <f ca="1"/>
        <v>0</v>
      </c>
      <c r="H630" s="2">
        <f ca="1"/>
        <v>0</v>
      </c>
      <c r="I630" s="2">
        <f ca="1"/>
        <v>0</v>
      </c>
      <c r="J630" s="2">
        <f ca="1"/>
        <v>0</v>
      </c>
      <c r="K630" s="2">
        <f ca="1"/>
        <v>0</v>
      </c>
      <c r="L630" s="2" cm="1">
        <f t="array" aca="1" ref="L630" ca="1">IF(B630=0,0,INDIRECT("MRN_"&amp;A630))</f>
        <v>0</v>
      </c>
      <c r="M630" s="2">
        <f t="shared" ca="1" si="110"/>
        <v>0</v>
      </c>
      <c r="N630" s="2" t="str">
        <f t="shared" ca="1" si="111"/>
        <v>No</v>
      </c>
      <c r="O630" s="2" t="str">
        <f t="shared" ca="1" si="112"/>
        <v>No</v>
      </c>
      <c r="P630" s="2" t="str" cm="1">
        <f t="array" aca="1" ref="P630" ca="1">IF(OR(INDIRECT("MRN_"&amp;A630)="N/A",B630=0),"No","Yes")</f>
        <v>No</v>
      </c>
    </row>
    <row r="631" spans="1:16" x14ac:dyDescent="0.2">
      <c r="A631" s="62">
        <v>20</v>
      </c>
      <c r="B631" s="2">
        <f ca="1"/>
        <v>0</v>
      </c>
      <c r="C631" s="2">
        <f ca="1"/>
        <v>0</v>
      </c>
      <c r="D631" s="2">
        <f ca="1"/>
        <v>0</v>
      </c>
      <c r="E631" s="2">
        <f ca="1"/>
        <v>0</v>
      </c>
      <c r="F631" s="2">
        <f ca="1"/>
        <v>0</v>
      </c>
      <c r="G631" s="2">
        <f ca="1"/>
        <v>0</v>
      </c>
      <c r="H631" s="2">
        <f ca="1"/>
        <v>0</v>
      </c>
      <c r="I631" s="2">
        <f ca="1"/>
        <v>0</v>
      </c>
      <c r="J631" s="2">
        <f ca="1"/>
        <v>0</v>
      </c>
      <c r="K631" s="2">
        <f ca="1"/>
        <v>0</v>
      </c>
      <c r="L631" s="2" cm="1">
        <f t="array" aca="1" ref="L631" ca="1">IF(B631=0,0,INDIRECT("MRN_"&amp;A631))</f>
        <v>0</v>
      </c>
      <c r="M631" s="2">
        <f t="shared" ca="1" si="110"/>
        <v>0</v>
      </c>
      <c r="N631" s="2" t="str">
        <f t="shared" ca="1" si="111"/>
        <v>No</v>
      </c>
      <c r="O631" s="2" t="str">
        <f t="shared" ca="1" si="112"/>
        <v>No</v>
      </c>
      <c r="P631" s="2" t="str" cm="1">
        <f t="array" aca="1" ref="P631" ca="1">IF(OR(INDIRECT("MRN_"&amp;A631)="N/A",B631=0),"No","Yes")</f>
        <v>No</v>
      </c>
    </row>
    <row r="632" spans="1:16" x14ac:dyDescent="0.2">
      <c r="A632" s="62">
        <v>20</v>
      </c>
      <c r="B632" s="2">
        <f ca="1"/>
        <v>0</v>
      </c>
      <c r="C632" s="2">
        <f ca="1"/>
        <v>0</v>
      </c>
      <c r="D632" s="2">
        <f ca="1"/>
        <v>0</v>
      </c>
      <c r="E632" s="2">
        <f ca="1"/>
        <v>0</v>
      </c>
      <c r="F632" s="2">
        <f ca="1"/>
        <v>0</v>
      </c>
      <c r="G632" s="2">
        <f ca="1"/>
        <v>0</v>
      </c>
      <c r="H632" s="2">
        <f ca="1"/>
        <v>0</v>
      </c>
      <c r="I632" s="2">
        <f ca="1"/>
        <v>0</v>
      </c>
      <c r="J632" s="2">
        <f ca="1"/>
        <v>0</v>
      </c>
      <c r="K632" s="2">
        <f ca="1"/>
        <v>0</v>
      </c>
      <c r="L632" s="2" cm="1">
        <f t="array" aca="1" ref="L632" ca="1">IF(B632=0,0,INDIRECT("MRN_"&amp;A632))</f>
        <v>0</v>
      </c>
      <c r="M632" s="2">
        <f t="shared" ca="1" si="110"/>
        <v>0</v>
      </c>
      <c r="N632" s="2" t="str">
        <f t="shared" ca="1" si="111"/>
        <v>No</v>
      </c>
      <c r="O632" s="2" t="str">
        <f t="shared" ca="1" si="112"/>
        <v>No</v>
      </c>
      <c r="P632" s="2" t="str" cm="1">
        <f t="array" aca="1" ref="P632" ca="1">IF(OR(INDIRECT("MRN_"&amp;A632)="N/A",B632=0),"No","Yes")</f>
        <v>No</v>
      </c>
    </row>
    <row r="633" spans="1:16" x14ac:dyDescent="0.2">
      <c r="A633" s="62">
        <v>20</v>
      </c>
      <c r="B633" s="2">
        <f ca="1"/>
        <v>0</v>
      </c>
      <c r="C633" s="2">
        <f ca="1"/>
        <v>0</v>
      </c>
      <c r="D633" s="2">
        <f ca="1"/>
        <v>0</v>
      </c>
      <c r="E633" s="2">
        <f ca="1"/>
        <v>0</v>
      </c>
      <c r="F633" s="2">
        <f ca="1"/>
        <v>0</v>
      </c>
      <c r="G633" s="2">
        <f ca="1"/>
        <v>0</v>
      </c>
      <c r="H633" s="2">
        <f ca="1"/>
        <v>0</v>
      </c>
      <c r="I633" s="2">
        <f ca="1"/>
        <v>0</v>
      </c>
      <c r="J633" s="2">
        <f ca="1"/>
        <v>0</v>
      </c>
      <c r="K633" s="2">
        <f ca="1"/>
        <v>0</v>
      </c>
      <c r="L633" s="2" cm="1">
        <f t="array" aca="1" ref="L633" ca="1">IF(B633=0,0,INDIRECT("MRN_"&amp;A633))</f>
        <v>0</v>
      </c>
      <c r="M633" s="2">
        <f t="shared" ca="1" si="110"/>
        <v>0</v>
      </c>
      <c r="N633" s="2" t="str">
        <f t="shared" ca="1" si="111"/>
        <v>No</v>
      </c>
      <c r="O633" s="2" t="str">
        <f t="shared" ca="1" si="112"/>
        <v>No</v>
      </c>
      <c r="P633" s="2" t="str" cm="1">
        <f t="array" aca="1" ref="P633" ca="1">IF(OR(INDIRECT("MRN_"&amp;A633)="N/A",B633=0),"No","Yes")</f>
        <v>No</v>
      </c>
    </row>
    <row r="634" spans="1:16" x14ac:dyDescent="0.2">
      <c r="A634" s="62">
        <v>20</v>
      </c>
      <c r="B634" s="2">
        <f ca="1"/>
        <v>0</v>
      </c>
      <c r="C634" s="2">
        <f ca="1"/>
        <v>0</v>
      </c>
      <c r="D634" s="2">
        <f ca="1"/>
        <v>0</v>
      </c>
      <c r="E634" s="2">
        <f ca="1"/>
        <v>0</v>
      </c>
      <c r="F634" s="2">
        <f ca="1"/>
        <v>0</v>
      </c>
      <c r="G634" s="2">
        <f ca="1"/>
        <v>0</v>
      </c>
      <c r="H634" s="2">
        <f ca="1"/>
        <v>0</v>
      </c>
      <c r="I634" s="2">
        <f ca="1"/>
        <v>0</v>
      </c>
      <c r="J634" s="2">
        <f ca="1"/>
        <v>0</v>
      </c>
      <c r="K634" s="2">
        <f ca="1"/>
        <v>0</v>
      </c>
      <c r="L634" s="2" cm="1">
        <f t="array" aca="1" ref="L634" ca="1">IF(B634=0,0,INDIRECT("MRN_"&amp;A634))</f>
        <v>0</v>
      </c>
      <c r="M634" s="2">
        <f t="shared" ca="1" si="110"/>
        <v>0</v>
      </c>
      <c r="N634" s="2" t="str">
        <f t="shared" ca="1" si="111"/>
        <v>No</v>
      </c>
      <c r="O634" s="2" t="str">
        <f t="shared" ca="1" si="112"/>
        <v>No</v>
      </c>
      <c r="P634" s="2" t="str" cm="1">
        <f t="array" aca="1" ref="P634" ca="1">IF(OR(INDIRECT("MRN_"&amp;A634)="N/A",B634=0),"No","Yes")</f>
        <v>No</v>
      </c>
    </row>
    <row r="635" spans="1:16" x14ac:dyDescent="0.2">
      <c r="A635" s="62">
        <v>20</v>
      </c>
      <c r="B635" s="2">
        <f ca="1"/>
        <v>0</v>
      </c>
      <c r="C635" s="2">
        <f ca="1"/>
        <v>0</v>
      </c>
      <c r="D635" s="2">
        <f ca="1"/>
        <v>0</v>
      </c>
      <c r="E635" s="2">
        <f ca="1"/>
        <v>0</v>
      </c>
      <c r="F635" s="2">
        <f ca="1"/>
        <v>0</v>
      </c>
      <c r="G635" s="2">
        <f ca="1"/>
        <v>0</v>
      </c>
      <c r="H635" s="2">
        <f ca="1"/>
        <v>0</v>
      </c>
      <c r="I635" s="2">
        <f ca="1"/>
        <v>0</v>
      </c>
      <c r="J635" s="2">
        <f ca="1"/>
        <v>0</v>
      </c>
      <c r="K635" s="2">
        <f ca="1"/>
        <v>0</v>
      </c>
      <c r="L635" s="2" cm="1">
        <f t="array" aca="1" ref="L635" ca="1">IF(B635=0,0,INDIRECT("MRN_"&amp;A635))</f>
        <v>0</v>
      </c>
      <c r="M635" s="2">
        <f t="shared" ca="1" si="110"/>
        <v>0</v>
      </c>
      <c r="N635" s="2" t="str">
        <f t="shared" ca="1" si="111"/>
        <v>No</v>
      </c>
      <c r="O635" s="2" t="str">
        <f t="shared" ca="1" si="112"/>
        <v>No</v>
      </c>
      <c r="P635" s="2" t="str" cm="1">
        <f t="array" aca="1" ref="P635" ca="1">IF(OR(INDIRECT("MRN_"&amp;A635)="N/A",B635=0),"No","Yes")</f>
        <v>No</v>
      </c>
    </row>
    <row r="636" spans="1:16" x14ac:dyDescent="0.2">
      <c r="A636" s="62">
        <v>21</v>
      </c>
      <c r="B636" s="2">
        <v>0</v>
      </c>
      <c r="C636" s="2">
        <v>0</v>
      </c>
      <c r="D636" s="2">
        <v>0</v>
      </c>
      <c r="E636" s="2">
        <v>0</v>
      </c>
      <c r="F636" s="2">
        <v>0</v>
      </c>
      <c r="G636" s="2">
        <v>0</v>
      </c>
      <c r="H636" s="2">
        <v>0</v>
      </c>
      <c r="I636" s="2">
        <v>0</v>
      </c>
      <c r="J636" s="2">
        <v>0</v>
      </c>
      <c r="K636" s="2">
        <v>0</v>
      </c>
      <c r="L636" s="2">
        <v>0</v>
      </c>
      <c r="M636" s="2">
        <v>0</v>
      </c>
      <c r="N636" s="37" t="s">
        <v>332</v>
      </c>
      <c r="O636" s="37" t="s">
        <v>332</v>
      </c>
      <c r="P636" s="37" t="s">
        <v>332</v>
      </c>
    </row>
    <row r="637" spans="1:16" x14ac:dyDescent="0.2">
      <c r="A637" s="62">
        <v>21</v>
      </c>
      <c r="B637" s="2">
        <v>0</v>
      </c>
      <c r="C637" s="2">
        <v>0</v>
      </c>
      <c r="D637" s="2">
        <v>0</v>
      </c>
      <c r="E637" s="2">
        <v>0</v>
      </c>
      <c r="F637" s="2">
        <v>0</v>
      </c>
      <c r="G637" s="2">
        <v>0</v>
      </c>
      <c r="H637" s="2">
        <v>0</v>
      </c>
      <c r="I637" s="2">
        <v>0</v>
      </c>
      <c r="J637" s="2">
        <v>0</v>
      </c>
      <c r="K637" s="2">
        <v>0</v>
      </c>
      <c r="L637" s="2">
        <v>0</v>
      </c>
      <c r="M637" s="2">
        <v>0</v>
      </c>
      <c r="N637" s="2" t="s">
        <v>436</v>
      </c>
      <c r="O637" s="2" t="s">
        <v>436</v>
      </c>
      <c r="P637" s="37" t="s">
        <v>436</v>
      </c>
    </row>
  </sheetData>
  <sheetProtection algorithmName="SHA-512" hashValue="y02ySCyrRVyzBkbnrewAGrS1DJPnjSXpuaSu3Vf/n3tMsLLCR74+ZDqAOLAMpwPqpH5tvzl0gwOU4sJlPg3WEw==" saltValue="Z5iThBrobUxpc+WAPbtODw==" spinCount="100000" sheet="1" objects="1" scenarios="1" selectLockedCells="1"/>
  <phoneticPr fontId="17" type="noConversion"/>
  <pageMargins left="0.7" right="0.7" top="0.75" bottom="0.75" header="0.3" footer="0.3"/>
  <tableParts count="2">
    <tablePart r:id="rId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3">
    <tabColor theme="3" tint="0.39997558519241921"/>
    <pageSetUpPr fitToPage="1"/>
  </sheetPr>
  <dimension ref="A1:AN180"/>
  <sheetViews>
    <sheetView showGridLines="0" showRowColHeaders="0" topLeftCell="G1" zoomScaleNormal="100" zoomScaleSheetLayoutView="92" workbookViewId="0">
      <selection activeCell="R9" sqref="R9:Z9"/>
    </sheetView>
  </sheetViews>
  <sheetFormatPr defaultColWidth="9.5703125" defaultRowHeight="15" x14ac:dyDescent="0.2"/>
  <cols>
    <col min="1" max="1" width="79.710937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48"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9"/>
      <c r="T10" s="119"/>
      <c r="U10" s="119"/>
      <c r="V10" s="120"/>
      <c r="W10" s="119"/>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9"/>
      <c r="T11" s="119"/>
      <c r="U11" s="119"/>
      <c r="V11" s="120"/>
      <c r="W11" s="119"/>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9"/>
      <c r="T12" s="119"/>
      <c r="U12" s="119"/>
      <c r="V12" s="120"/>
      <c r="W12" s="119"/>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9"/>
      <c r="T13" s="119"/>
      <c r="U13" s="119"/>
      <c r="V13" s="120"/>
      <c r="W13" s="119"/>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9"/>
      <c r="T14" s="119"/>
      <c r="U14" s="119"/>
      <c r="V14" s="120"/>
      <c r="W14" s="119"/>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9"/>
      <c r="T15" s="119"/>
      <c r="U15" s="119"/>
      <c r="V15" s="120"/>
      <c r="W15" s="119"/>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45"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IF($D36="","",$D36)</f>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18"/>
      <c r="S38" s="119"/>
      <c r="T38" s="119"/>
      <c r="U38" s="119"/>
      <c r="V38" s="120"/>
      <c r="W38" s="119"/>
      <c r="X38" s="121"/>
      <c r="Y38" s="12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ref="A49:A56" si="5">IF($D49="","",$D49)</f>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5"/>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5"/>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5"/>
        <v/>
      </c>
      <c r="O53" s="1"/>
    </row>
    <row r="54" spans="1:16" ht="15.75" x14ac:dyDescent="0.25">
      <c r="A54" s="103" t="str">
        <f t="shared" si="5"/>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5"/>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5"/>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58" si="6">IF($D58="","",$D58)</f>
        <v/>
      </c>
      <c r="N58" s="102"/>
      <c r="O58" s="1"/>
      <c r="P58" s="1"/>
    </row>
    <row r="59" spans="1:16" ht="15.75" x14ac:dyDescent="0.25">
      <c r="A59" s="103" t="str">
        <f t="shared" si="6"/>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6"/>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6"/>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6"/>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6"/>
        <v/>
      </c>
      <c r="P64" s="1"/>
    </row>
    <row r="65" spans="1:16" ht="15.75" x14ac:dyDescent="0.25">
      <c r="A65" s="103" t="str">
        <f t="shared" si="6"/>
        <v>PROBLEM LIST</v>
      </c>
      <c r="C65" s="100" t="s">
        <v>442</v>
      </c>
      <c r="D65" s="251" t="s">
        <v>146</v>
      </c>
      <c r="E65" s="251"/>
      <c r="F65" s="251"/>
      <c r="G65" s="251"/>
      <c r="H65" s="251"/>
      <c r="I65" s="251"/>
      <c r="J65" s="251"/>
      <c r="K65" s="251"/>
      <c r="L65" s="251"/>
      <c r="M65" s="251"/>
      <c r="N65" s="251"/>
      <c r="O65" s="101" t="s">
        <v>443</v>
      </c>
      <c r="P65" s="101" t="s">
        <v>444</v>
      </c>
    </row>
    <row r="66" spans="1:16" ht="18" x14ac:dyDescent="0.2">
      <c r="A66" s="103" t="str">
        <f t="shared" si="6"/>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6"/>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6"/>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6"/>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6"/>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6"/>
        <v/>
      </c>
      <c r="C72" s="97"/>
      <c r="D72" s="98"/>
      <c r="E72" s="99"/>
      <c r="F72" s="99"/>
      <c r="G72" s="99"/>
      <c r="H72" s="99"/>
      <c r="I72" s="99"/>
      <c r="J72" s="99"/>
      <c r="K72" s="99"/>
      <c r="L72" s="99"/>
      <c r="M72" s="99"/>
      <c r="N72" s="99"/>
      <c r="O72" s="99"/>
    </row>
    <row r="73" spans="1:16" ht="15.75" x14ac:dyDescent="0.25">
      <c r="A73" s="103" t="str">
        <f t="shared" si="6"/>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6"/>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7">IF(O74="","",IF(O74="Yes","Pass",IF(O74="No","Fail","N/A")))</f>
        <v/>
      </c>
    </row>
    <row r="75" spans="1:16" ht="60" x14ac:dyDescent="0.2">
      <c r="A75" s="103" t="str">
        <f t="shared" si="6"/>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7"/>
        <v/>
      </c>
    </row>
    <row r="76" spans="1:16" ht="45" x14ac:dyDescent="0.2">
      <c r="A76" s="103" t="str">
        <f t="shared" si="6"/>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7"/>
        <v/>
      </c>
    </row>
    <row r="77" spans="1:16" ht="30" x14ac:dyDescent="0.2">
      <c r="A77" s="103" t="str">
        <f t="shared" si="6"/>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7"/>
        <v/>
      </c>
    </row>
    <row r="78" spans="1:16" ht="45" x14ac:dyDescent="0.2">
      <c r="A78" s="103" t="str">
        <f t="shared" si="6"/>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7"/>
        <v/>
      </c>
    </row>
    <row r="79" spans="1:16" ht="45" x14ac:dyDescent="0.2">
      <c r="A79" s="103" t="str">
        <f t="shared" si="6"/>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7"/>
        <v/>
      </c>
    </row>
    <row r="80" spans="1:16" ht="30" x14ac:dyDescent="0.2">
      <c r="A80" s="103" t="str">
        <f t="shared" si="6"/>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7"/>
        <v/>
      </c>
    </row>
    <row r="81" spans="1:16" ht="60" x14ac:dyDescent="0.2">
      <c r="A81" s="103" t="str">
        <f t="shared" si="6"/>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7"/>
        <v/>
      </c>
    </row>
    <row r="82" spans="1:16" ht="30" x14ac:dyDescent="0.2">
      <c r="A82" s="103" t="str">
        <f t="shared" si="6"/>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7"/>
        <v/>
      </c>
    </row>
    <row r="83" spans="1:16" ht="30" x14ac:dyDescent="0.2">
      <c r="A83" s="103" t="str">
        <f t="shared" si="6"/>
        <v>Does the chart as a whole include evidence of care coordination across providers, agencies and county systems?</v>
      </c>
      <c r="C83" s="159" t="s">
        <v>174</v>
      </c>
      <c r="D83" s="241" t="s">
        <v>175</v>
      </c>
      <c r="E83" s="242"/>
      <c r="F83" s="242"/>
      <c r="G83" s="242"/>
      <c r="H83" s="242"/>
      <c r="I83" s="242"/>
      <c r="J83" s="242"/>
      <c r="K83" s="242"/>
      <c r="L83" s="242"/>
      <c r="M83" s="242"/>
      <c r="N83" s="242"/>
      <c r="O83" s="64"/>
      <c r="P83" s="94" t="str">
        <f t="shared" si="7"/>
        <v/>
      </c>
    </row>
    <row r="84" spans="1:16" ht="45" x14ac:dyDescent="0.2">
      <c r="A84" s="103" t="str">
        <f t="shared" si="6"/>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7"/>
        <v/>
      </c>
    </row>
    <row r="85" spans="1:16" ht="18" x14ac:dyDescent="0.2">
      <c r="A85" s="103" t="str">
        <f t="shared" si="6"/>
        <v>Have all risk and safety issues in the client record been addressed?</v>
      </c>
      <c r="C85" s="96" t="s">
        <v>178</v>
      </c>
      <c r="D85" s="247" t="s">
        <v>179</v>
      </c>
      <c r="E85" s="247"/>
      <c r="F85" s="247"/>
      <c r="G85" s="247"/>
      <c r="H85" s="247"/>
      <c r="I85" s="247"/>
      <c r="J85" s="247"/>
      <c r="K85" s="247"/>
      <c r="L85" s="247"/>
      <c r="M85" s="247"/>
      <c r="N85" s="247"/>
      <c r="O85" s="64"/>
      <c r="P85" s="94" t="str">
        <f t="shared" si="7"/>
        <v/>
      </c>
    </row>
    <row r="86" spans="1:16" ht="15.75" x14ac:dyDescent="0.2">
      <c r="A86" s="103" t="str">
        <f t="shared" si="6"/>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6"/>
        <v/>
      </c>
      <c r="P88" s="1"/>
    </row>
    <row r="89" spans="1:16" ht="15.75" x14ac:dyDescent="0.25">
      <c r="A89" s="103" t="str">
        <f t="shared" si="6"/>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6"/>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6"/>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6"/>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8">IF(O92="","",IF(O92="Yes","Pass",IF(O92="No","Fail","N/A")))</f>
        <v/>
      </c>
    </row>
    <row r="93" spans="1:16" ht="150" x14ac:dyDescent="0.2">
      <c r="A93" s="103" t="str">
        <f t="shared" si="6"/>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8"/>
        <v/>
      </c>
    </row>
    <row r="94" spans="1:16" ht="105" x14ac:dyDescent="0.2">
      <c r="A94" s="103" t="str">
        <f t="shared" si="6"/>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8"/>
        <v/>
      </c>
    </row>
    <row r="95" spans="1:16" ht="90" x14ac:dyDescent="0.2">
      <c r="A95" s="103" t="str">
        <f t="shared" si="6"/>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6"/>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6"/>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8"/>
        <v/>
      </c>
    </row>
    <row r="98" spans="1:16" ht="60" x14ac:dyDescent="0.2">
      <c r="A98" s="103" t="str">
        <f t="shared" si="6"/>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8"/>
        <v/>
      </c>
    </row>
    <row r="99" spans="1:16" ht="90" x14ac:dyDescent="0.2">
      <c r="A99" s="103" t="str">
        <f t="shared" si="6"/>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8"/>
        <v/>
      </c>
    </row>
    <row r="100" spans="1:16" ht="90" x14ac:dyDescent="0.2">
      <c r="A100" s="103" t="str">
        <f t="shared" si="6"/>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8"/>
        <v/>
      </c>
    </row>
    <row r="101" spans="1:16" ht="90" x14ac:dyDescent="0.2">
      <c r="A101" s="103" t="str">
        <f t="shared" si="6"/>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8"/>
        <v/>
      </c>
    </row>
    <row r="102" spans="1:16" x14ac:dyDescent="0.2">
      <c r="A102" s="103" t="str">
        <f t="shared" si="6"/>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6"/>
        <v/>
      </c>
      <c r="P104" s="1"/>
    </row>
    <row r="105" spans="1:16" ht="15.75" x14ac:dyDescent="0.25">
      <c r="A105" s="103" t="str">
        <f t="shared" si="6"/>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6"/>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6"/>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6"/>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6"/>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6"/>
        <v/>
      </c>
    </row>
    <row r="112" spans="1:16" ht="15.75" x14ac:dyDescent="0.25">
      <c r="A112" s="103" t="str">
        <f t="shared" si="6"/>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6"/>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6"/>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6"/>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6"/>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6"/>
        <v/>
      </c>
    </row>
    <row r="119" spans="1:16" ht="15.75" x14ac:dyDescent="0.25">
      <c r="A119" s="103" t="str">
        <f t="shared" si="6"/>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6"/>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6"/>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6"/>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6"/>
        <v/>
      </c>
    </row>
    <row r="125" spans="1:16" ht="15.75" x14ac:dyDescent="0.25">
      <c r="A125" s="103" t="str">
        <f t="shared" si="6"/>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6"/>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6"/>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6"/>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6"/>
        <v/>
      </c>
    </row>
    <row r="131" spans="1:16" ht="30.75" x14ac:dyDescent="0.25">
      <c r="A131" s="103" t="str">
        <f t="shared" si="6"/>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6"/>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6"/>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6"/>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9">IF(O134="","",IF(O134="Yes","Pass",IF(O134="No","Fail","N/A")))</f>
        <v/>
      </c>
    </row>
    <row r="135" spans="1:16" ht="30" x14ac:dyDescent="0.2">
      <c r="A135" s="103" t="str">
        <f t="shared" si="6"/>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9"/>
        <v/>
      </c>
    </row>
    <row r="136" spans="1:16" ht="45" x14ac:dyDescent="0.2">
      <c r="A136" s="103" t="str">
        <f t="shared" si="6"/>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9"/>
        <v/>
      </c>
    </row>
    <row r="137" spans="1:16" ht="30" x14ac:dyDescent="0.2">
      <c r="A137" s="103" t="str">
        <f t="shared" si="6"/>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9"/>
        <v/>
      </c>
    </row>
    <row r="138" spans="1:16" ht="60" x14ac:dyDescent="0.2">
      <c r="A138" s="103" t="str">
        <f t="shared" si="6"/>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9"/>
        <v/>
      </c>
    </row>
    <row r="139" spans="1:16" ht="30" x14ac:dyDescent="0.2">
      <c r="A139" s="103" t="str">
        <f t="shared" si="6"/>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9"/>
        <v/>
      </c>
    </row>
    <row r="140" spans="1:16" ht="120" x14ac:dyDescent="0.2">
      <c r="A140" s="103" t="str">
        <f t="shared" si="6"/>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9"/>
        <v/>
      </c>
    </row>
    <row r="141" spans="1:16" ht="30" x14ac:dyDescent="0.2">
      <c r="A141" s="103" t="str">
        <f t="shared" si="6"/>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9"/>
        <v/>
      </c>
    </row>
    <row r="142" spans="1:16" ht="165" x14ac:dyDescent="0.2">
      <c r="A142" s="103" t="str">
        <f t="shared" si="6"/>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9"/>
        <v/>
      </c>
    </row>
    <row r="143" spans="1:16" ht="18" x14ac:dyDescent="0.2">
      <c r="A143" s="103" t="str">
        <f t="shared" si="6"/>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9"/>
        <v/>
      </c>
    </row>
    <row r="144" spans="1:16" ht="165" x14ac:dyDescent="0.2">
      <c r="A144" s="103" t="str">
        <f t="shared" si="6"/>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9"/>
        <v/>
      </c>
    </row>
    <row r="145" spans="1:16" ht="45" x14ac:dyDescent="0.2">
      <c r="A145" s="103" t="str">
        <f t="shared" si="6"/>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9"/>
        <v/>
      </c>
    </row>
    <row r="146" spans="1:16" ht="45" x14ac:dyDescent="0.2">
      <c r="A146" s="103" t="str">
        <f t="shared" si="6"/>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9"/>
        <v/>
      </c>
    </row>
    <row r="147" spans="1:16" ht="45" x14ac:dyDescent="0.2">
      <c r="A147" s="103" t="str">
        <f t="shared" si="6"/>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9"/>
        <v/>
      </c>
    </row>
    <row r="148" spans="1:16" ht="30" x14ac:dyDescent="0.2">
      <c r="A148" s="103" t="str">
        <f t="shared" si="6"/>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9"/>
        <v/>
      </c>
    </row>
    <row r="149" spans="1:16" ht="30" x14ac:dyDescent="0.2">
      <c r="A149" s="103" t="str">
        <f t="shared" si="6"/>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9"/>
        <v/>
      </c>
    </row>
    <row r="150" spans="1:16" ht="30" x14ac:dyDescent="0.2">
      <c r="A150" s="103" t="str">
        <f t="shared" si="6"/>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9"/>
        <v/>
      </c>
    </row>
    <row r="151" spans="1:16" ht="30" x14ac:dyDescent="0.2">
      <c r="A151" s="103" t="str">
        <f t="shared" si="6"/>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9"/>
        <v/>
      </c>
    </row>
    <row r="152" spans="1:16" ht="18" x14ac:dyDescent="0.2">
      <c r="A152" s="103" t="str">
        <f t="shared" si="6"/>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9"/>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6"/>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10">IF(O154="","",IF(O154="Yes","Pass",IF(O154="No","Fail","N/A")))</f>
        <v/>
      </c>
    </row>
    <row r="155" spans="1:16" ht="30" x14ac:dyDescent="0.2">
      <c r="A155" s="103" t="str">
        <f t="shared" si="6"/>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10"/>
        <v/>
      </c>
    </row>
    <row r="156" spans="1:16" ht="105" x14ac:dyDescent="0.2">
      <c r="A156" s="103" t="str">
        <f t="shared" si="6"/>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10"/>
        <v/>
      </c>
    </row>
    <row r="157" spans="1:16" ht="45" x14ac:dyDescent="0.2">
      <c r="A157" s="103" t="str">
        <f t="shared" si="6"/>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10"/>
        <v/>
      </c>
    </row>
    <row r="158" spans="1:16" ht="18" x14ac:dyDescent="0.2">
      <c r="A158" s="103" t="str">
        <f t="shared" si="6"/>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10"/>
        <v/>
      </c>
    </row>
    <row r="159" spans="1:16" ht="120" x14ac:dyDescent="0.2">
      <c r="A159" s="103" t="str">
        <f t="shared" ref="A159:A179" si="11">IF($D159="","",$D159)</f>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10"/>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11"/>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2">IF(O161="","",IF(O161="Yes","Pass",IF(O161="No","Fail","N/A")))</f>
        <v/>
      </c>
    </row>
    <row r="162" spans="1:16" ht="75" x14ac:dyDescent="0.2">
      <c r="A162" s="103" t="str">
        <f t="shared" si="11"/>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2"/>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2"/>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3">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3"/>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3"/>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3"/>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4">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4"/>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4"/>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4"/>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4"/>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4"/>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4"/>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4"/>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4"/>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2co+wWNGOXvfJLvEgZ4kEOS/eSbXLljYryNXsPBbGeJE0W8KWu/W0VYXwQ9zx2VDxD8gGQmgSaNb83ok5HTTeA==" saltValue="FcBhA/sx6pSW7C5aCsNw6g==" spinCount="100000" sheet="1" objects="1" scenarios="1" selectLockedCells="1"/>
  <mergeCells count="168">
    <mergeCell ref="D176:N176"/>
    <mergeCell ref="D177:N177"/>
    <mergeCell ref="D178:N178"/>
    <mergeCell ref="D160:N160"/>
    <mergeCell ref="D153:N153"/>
    <mergeCell ref="D171:N171"/>
    <mergeCell ref="D172:N172"/>
    <mergeCell ref="D173:N173"/>
    <mergeCell ref="D174:N174"/>
    <mergeCell ref="D175:N175"/>
    <mergeCell ref="D166:N166"/>
    <mergeCell ref="D167:N167"/>
    <mergeCell ref="D168:N168"/>
    <mergeCell ref="D169:N169"/>
    <mergeCell ref="D170:N170"/>
    <mergeCell ref="D161:N161"/>
    <mergeCell ref="D162:N162"/>
    <mergeCell ref="D163:N163"/>
    <mergeCell ref="D164:N164"/>
    <mergeCell ref="D165:N165"/>
    <mergeCell ref="D157:N157"/>
    <mergeCell ref="D158:N158"/>
    <mergeCell ref="D159:N159"/>
    <mergeCell ref="D140:N140"/>
    <mergeCell ref="D151:N151"/>
    <mergeCell ref="D152:N152"/>
    <mergeCell ref="D154:N154"/>
    <mergeCell ref="D155:N155"/>
    <mergeCell ref="D156:N156"/>
    <mergeCell ref="D146:N146"/>
    <mergeCell ref="D147:N147"/>
    <mergeCell ref="D148:N148"/>
    <mergeCell ref="D149:N149"/>
    <mergeCell ref="D150:N150"/>
    <mergeCell ref="C179:P179"/>
    <mergeCell ref="C180:P180"/>
    <mergeCell ref="D114:N114"/>
    <mergeCell ref="D115:N115"/>
    <mergeCell ref="C116:P116"/>
    <mergeCell ref="C117:P117"/>
    <mergeCell ref="D119:N119"/>
    <mergeCell ref="D120:N120"/>
    <mergeCell ref="C122:P122"/>
    <mergeCell ref="C123:P123"/>
    <mergeCell ref="D125:N125"/>
    <mergeCell ref="D126:N126"/>
    <mergeCell ref="D127:N127"/>
    <mergeCell ref="D134:N134"/>
    <mergeCell ref="D135:N135"/>
    <mergeCell ref="D141:N141"/>
    <mergeCell ref="D142:N142"/>
    <mergeCell ref="D143:N143"/>
    <mergeCell ref="D144:N144"/>
    <mergeCell ref="D145:N145"/>
    <mergeCell ref="D136:N136"/>
    <mergeCell ref="D137:N137"/>
    <mergeCell ref="D138:N138"/>
    <mergeCell ref="D139:N139"/>
    <mergeCell ref="D131:N131"/>
    <mergeCell ref="D132:N132"/>
    <mergeCell ref="D133:N133"/>
    <mergeCell ref="C128:P128"/>
    <mergeCell ref="C129:P129"/>
    <mergeCell ref="D106:N106"/>
    <mergeCell ref="D107:N107"/>
    <mergeCell ref="D108:N108"/>
    <mergeCell ref="D121:N121"/>
    <mergeCell ref="D105:N105"/>
    <mergeCell ref="D59:N59"/>
    <mergeCell ref="D60:N60"/>
    <mergeCell ref="D61:N61"/>
    <mergeCell ref="D112:N112"/>
    <mergeCell ref="D113:N113"/>
    <mergeCell ref="E5:G5"/>
    <mergeCell ref="I5:J5"/>
    <mergeCell ref="L5:M5"/>
    <mergeCell ref="D8:N8"/>
    <mergeCell ref="C56:P56"/>
    <mergeCell ref="C57:P57"/>
    <mergeCell ref="D48:N48"/>
    <mergeCell ref="D49:N49"/>
    <mergeCell ref="D50:N50"/>
    <mergeCell ref="D55:N55"/>
    <mergeCell ref="D34:N34"/>
    <mergeCell ref="D30:N30"/>
    <mergeCell ref="C39:P39"/>
    <mergeCell ref="D37:N37"/>
    <mergeCell ref="D31:N31"/>
    <mergeCell ref="C109:P109"/>
    <mergeCell ref="C110:P110"/>
    <mergeCell ref="D38:N38"/>
    <mergeCell ref="N1:P1"/>
    <mergeCell ref="I1:L1"/>
    <mergeCell ref="I2:L2"/>
    <mergeCell ref="C1:G1"/>
    <mergeCell ref="C2:G2"/>
    <mergeCell ref="C27:P27"/>
    <mergeCell ref="C28:P28"/>
    <mergeCell ref="D19:N19"/>
    <mergeCell ref="D20:N20"/>
    <mergeCell ref="C15:P15"/>
    <mergeCell ref="C16:P16"/>
    <mergeCell ref="D18:N18"/>
    <mergeCell ref="D21:N21"/>
    <mergeCell ref="D22:N22"/>
    <mergeCell ref="D23:N23"/>
    <mergeCell ref="D24:N24"/>
    <mergeCell ref="D25:N25"/>
    <mergeCell ref="D26:N26"/>
    <mergeCell ref="D9:N9"/>
    <mergeCell ref="D12:N12"/>
    <mergeCell ref="D10:N10"/>
    <mergeCell ref="D13:N13"/>
    <mergeCell ref="D11:N11"/>
    <mergeCell ref="D14:N14"/>
    <mergeCell ref="D32:N32"/>
    <mergeCell ref="D36:N36"/>
    <mergeCell ref="D35:N35"/>
    <mergeCell ref="D33:N33"/>
    <mergeCell ref="D42:N42"/>
    <mergeCell ref="C40:P40"/>
    <mergeCell ref="C45:P45"/>
    <mergeCell ref="C47:O47"/>
    <mergeCell ref="C52:P52"/>
    <mergeCell ref="D43:N43"/>
    <mergeCell ref="C46:P46"/>
    <mergeCell ref="C51:P51"/>
    <mergeCell ref="D44:N44"/>
    <mergeCell ref="D54:N54"/>
    <mergeCell ref="D65:N65"/>
    <mergeCell ref="D66:N66"/>
    <mergeCell ref="D67:N67"/>
    <mergeCell ref="C62:P62"/>
    <mergeCell ref="C63:P63"/>
    <mergeCell ref="D68:N68"/>
    <mergeCell ref="D69:N69"/>
    <mergeCell ref="C70:P70"/>
    <mergeCell ref="C71:P71"/>
    <mergeCell ref="D73:N73"/>
    <mergeCell ref="D74:N74"/>
    <mergeCell ref="D75:N75"/>
    <mergeCell ref="D76:N76"/>
    <mergeCell ref="D77:N77"/>
    <mergeCell ref="D78:N78"/>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phoneticPr fontId="0" type="noConversion"/>
  <conditionalFormatting sqref="P154:P159 P161:P163 P165:P168 P170:P1048576 P1:P64 P88 P104:P152">
    <cfRule type="containsText" dxfId="431" priority="5" operator="containsText" text="Fail">
      <formula>NOT(ISERROR(SEARCH("Fail",P1)))</formula>
    </cfRule>
  </conditionalFormatting>
  <conditionalFormatting sqref="AN9">
    <cfRule type="containsText" dxfId="430" priority="3" operator="containsText" text="Fail">
      <formula>NOT(ISERROR(SEARCH("Fail",AN9)))</formula>
    </cfRule>
  </conditionalFormatting>
  <conditionalFormatting sqref="P65:P87">
    <cfRule type="containsText" dxfId="429" priority="2" operator="containsText" text="Fail">
      <formula>NOT(ISERROR(SEARCH("Fail",P65)))</formula>
    </cfRule>
  </conditionalFormatting>
  <conditionalFormatting sqref="P89:P103">
    <cfRule type="containsText" dxfId="428" priority="1" operator="containsText" text="Fail">
      <formula>NOT(ISERROR(SEARCH("Fail",P89)))</formula>
    </cfRule>
  </conditionalFormatting>
  <dataValidations count="6">
    <dataValidation type="list" showErrorMessage="1" errorTitle="Invalid Selection" error="Select either Yes, No, or N/A from the dropdown list. Click &quot;Cancel&quot; below, then update selection." sqref="O19:O26 O49:O50 O43:O44 O120:O121 O9:O14 O31:O38 O60:O61 O106:O108 O126:O127 O113:O115 O132:O152 O154:O159 O161:O163 O165:O168 O170:O178 O55 O66:O69 O74:O85 O90:O101" xr:uid="{40304075-0D61-40C6-88FF-88EECAD72701}">
      <formula1>"Yes,No,N/A"</formula1>
    </dataValidation>
    <dataValidation type="list" allowBlank="1" showInputMessage="1" showErrorMessage="1" sqref="Z9:Z38" xr:uid="{3E8E009C-402D-46FC-9736-59A545654828}">
      <formula1>Disallowance_Codes</formula1>
    </dataValidation>
    <dataValidation type="list" allowBlank="1" showInputMessage="1" showErrorMessage="1" sqref="Y9:Y38" xr:uid="{74C1669C-D35E-4695-BE48-C32FB16DDAF1}">
      <formula1>Corrected_Codes</formula1>
    </dataValidation>
    <dataValidation type="date" operator="greaterThan" allowBlank="1" showInputMessage="1" showErrorMessage="1" sqref="V9:V38" xr:uid="{881FBB2E-7A09-49C6-BFE5-06C9A56E793E}">
      <formula1>36526</formula1>
    </dataValidation>
    <dataValidation type="whole" operator="greaterThan" allowBlank="1" showInputMessage="1" showErrorMessage="1" sqref="W9:W38" xr:uid="{39986A74-ABF4-4D36-B6C5-D6BC8F786D49}">
      <formula1>0</formula1>
    </dataValidation>
    <dataValidation type="decimal" operator="greaterThanOrEqual" allowBlank="1" showInputMessage="1" showErrorMessage="1" errorTitle="Input Error" error="Insert the claimed amount with dollars and cents in $0.00 format. Click &quot;Cancel&quot; below and try again." sqref="X9:X38" xr:uid="{92FDFC74-BCBA-4997-B063-DB9890D3B37C}">
      <formula1>0</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80D96-369C-4361-A97B-ECB0F001448D}">
  <sheetPr codeName="Sheet4">
    <tabColor theme="3" tint="0.39997558519241921"/>
    <pageSetUpPr fitToPage="1"/>
  </sheetPr>
  <dimension ref="A1:AN180"/>
  <sheetViews>
    <sheetView showGridLines="0" showRowColHeaders="0" topLeftCell="B113" zoomScale="80" zoomScaleNormal="80" zoomScaleSheetLayoutView="92" workbookViewId="0">
      <selection activeCell="O127" sqref="O127"/>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2</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9"/>
      <c r="T10" s="119"/>
      <c r="U10" s="119"/>
      <c r="V10" s="120"/>
      <c r="W10" s="119"/>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9"/>
      <c r="T11" s="119"/>
      <c r="U11" s="119"/>
      <c r="V11" s="120"/>
      <c r="W11" s="119"/>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9"/>
      <c r="T12" s="119"/>
      <c r="U12" s="119"/>
      <c r="V12" s="120"/>
      <c r="W12" s="119"/>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9"/>
      <c r="T13" s="119"/>
      <c r="U13" s="119"/>
      <c r="V13" s="120"/>
      <c r="W13" s="119"/>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9"/>
      <c r="T14" s="119"/>
      <c r="U14" s="119"/>
      <c r="V14" s="120"/>
      <c r="W14" s="119"/>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9"/>
      <c r="T15" s="119"/>
      <c r="U15" s="119"/>
      <c r="V15" s="120"/>
      <c r="W15" s="119"/>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SUxecms03lvcKwGR5TZ6o5AiCUiQ+mvA7yhskrg8/h15Zs95/HtHKO/tmpJhhNnJzqtxBLyLSF2JPFTcZ8uyLA==" saltValue="1k9Aj+s3Qd/C7psZ34D9U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54:P159 P161:P163 P165:P168 P170:P1048576 P1:P18 P105:P152 P27:P64">
    <cfRule type="containsText" dxfId="414" priority="8" operator="containsText" text="Fail">
      <formula>NOT(ISERROR(SEARCH("Fail",P1)))</formula>
    </cfRule>
  </conditionalFormatting>
  <conditionalFormatting sqref="AN9">
    <cfRule type="containsText" dxfId="413" priority="7" operator="containsText" text="Fail">
      <formula>NOT(ISERROR(SEARCH("Fail",AN9)))</formula>
    </cfRule>
  </conditionalFormatting>
  <conditionalFormatting sqref="P19:P26">
    <cfRule type="containsText" dxfId="412" priority="6" operator="containsText" text="Fail">
      <formula>NOT(ISERROR(SEARCH("Fail",P19)))</formula>
    </cfRule>
  </conditionalFormatting>
  <conditionalFormatting sqref="P88">
    <cfRule type="containsText" dxfId="411" priority="5" operator="containsText" text="Fail">
      <formula>NOT(ISERROR(SEARCH("Fail",P88)))</formula>
    </cfRule>
  </conditionalFormatting>
  <conditionalFormatting sqref="P65:P69">
    <cfRule type="containsText" dxfId="410" priority="4" operator="containsText" text="Fail">
      <formula>NOT(ISERROR(SEARCH("Fail",P65)))</formula>
    </cfRule>
  </conditionalFormatting>
  <conditionalFormatting sqref="P104">
    <cfRule type="containsText" dxfId="409" priority="3" operator="containsText" text="Fail">
      <formula>NOT(ISERROR(SEARCH("Fail",P104)))</formula>
    </cfRule>
  </conditionalFormatting>
  <conditionalFormatting sqref="P89:P103">
    <cfRule type="containsText" dxfId="408" priority="2" operator="containsText" text="Fail">
      <formula>NOT(ISERROR(SEARCH("Fail",P89)))</formula>
    </cfRule>
  </conditionalFormatting>
  <conditionalFormatting sqref="P70:P87">
    <cfRule type="containsText" dxfId="407"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7AE44E32-1544-4111-8BC5-3C9F6DCDC422}">
      <formula1>0</formula1>
    </dataValidation>
    <dataValidation type="whole" operator="greaterThan" allowBlank="1" showInputMessage="1" showErrorMessage="1" sqref="W9:W38" xr:uid="{ED14BEF1-B873-44E6-9782-33F76783B9CD}">
      <formula1>0</formula1>
    </dataValidation>
    <dataValidation type="date" operator="greaterThan" allowBlank="1" showInputMessage="1" showErrorMessage="1" sqref="V9:V38" xr:uid="{9E43D71E-75E8-46CC-9091-BBE29D961A06}">
      <formula1>36526</formula1>
    </dataValidation>
    <dataValidation type="list" allowBlank="1" showInputMessage="1" showErrorMessage="1" sqref="Y9:Y38" xr:uid="{54F2E1C1-425D-41BD-80AD-1F6236E1D0E6}">
      <formula1>Corrected_Codes</formula1>
    </dataValidation>
    <dataValidation type="list" allowBlank="1" showInputMessage="1" showErrorMessage="1" sqref="Z9:Z38" xr:uid="{26C4DA73-4CCF-4102-BE15-61D25AC77ABD}">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C8528055-9686-42AE-A0E0-F181BC85583A}">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BDA3DB-9EED-4C9E-9D49-C9A0B73B22A1}">
  <sheetPr codeName="Sheet5">
    <tabColor theme="3" tint="0.39997558519241921"/>
    <pageSetUpPr fitToPage="1"/>
  </sheetPr>
  <dimension ref="A1:AN180"/>
  <sheetViews>
    <sheetView showGridLines="0" showRowColHeaders="0" topLeftCell="B119" zoomScale="80" zoomScaleNormal="80" zoomScaleSheetLayoutView="92" workbookViewId="0">
      <selection activeCell="O126" sqref="O126"/>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3</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x/w0fEqCMkyW7UPQSz2wpNxQQianGUiZvIJsWToBY6AD9aY/JjCTHL3kUVekJrkVIoc5Hl4N8PMiSiAG8aYJ+w==" saltValue="U646+QMiGGdVvNEg+TRSt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393" priority="10" operator="containsText" text="Fail">
      <formula>NOT(ISERROR(SEARCH("Fail",P1)))</formula>
    </cfRule>
  </conditionalFormatting>
  <conditionalFormatting sqref="AN9">
    <cfRule type="containsText" dxfId="392" priority="9" operator="containsText" text="Fail">
      <formula>NOT(ISERROR(SEARCH("Fail",AN9)))</formula>
    </cfRule>
  </conditionalFormatting>
  <conditionalFormatting sqref="P31:P38">
    <cfRule type="containsText" dxfId="391" priority="7" operator="containsText" text="Fail">
      <formula>NOT(ISERROR(SEARCH("Fail",P31)))</formula>
    </cfRule>
  </conditionalFormatting>
  <conditionalFormatting sqref="P19:P26">
    <cfRule type="containsText" dxfId="390" priority="6" operator="containsText" text="Fail">
      <formula>NOT(ISERROR(SEARCH("Fail",P19)))</formula>
    </cfRule>
  </conditionalFormatting>
  <conditionalFormatting sqref="P88">
    <cfRule type="containsText" dxfId="389" priority="5" operator="containsText" text="Fail">
      <formula>NOT(ISERROR(SEARCH("Fail",P88)))</formula>
    </cfRule>
  </conditionalFormatting>
  <conditionalFormatting sqref="P65:P69">
    <cfRule type="containsText" dxfId="388" priority="4" operator="containsText" text="Fail">
      <formula>NOT(ISERROR(SEARCH("Fail",P65)))</formula>
    </cfRule>
  </conditionalFormatting>
  <conditionalFormatting sqref="P104">
    <cfRule type="containsText" dxfId="387" priority="3" operator="containsText" text="Fail">
      <formula>NOT(ISERROR(SEARCH("Fail",P104)))</formula>
    </cfRule>
  </conditionalFormatting>
  <conditionalFormatting sqref="P89:P103">
    <cfRule type="containsText" dxfId="386" priority="2" operator="containsText" text="Fail">
      <formula>NOT(ISERROR(SEARCH("Fail",P89)))</formula>
    </cfRule>
  </conditionalFormatting>
  <conditionalFormatting sqref="P70:P87">
    <cfRule type="containsText" dxfId="385"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F5907437-36CA-4FE5-BD51-8F375EB1AD07}">
      <formula1>0</formula1>
    </dataValidation>
    <dataValidation type="whole" operator="greaterThan" allowBlank="1" showInputMessage="1" showErrorMessage="1" sqref="W9:W38" xr:uid="{47B9DBF1-3E53-4EC5-A7C7-F6636A21DE41}">
      <formula1>0</formula1>
    </dataValidation>
    <dataValidation type="date" operator="greaterThan" allowBlank="1" showInputMessage="1" showErrorMessage="1" sqref="V9:V38" xr:uid="{43576F14-DCA7-4247-9A6F-F5615F1ACB58}">
      <formula1>36526</formula1>
    </dataValidation>
    <dataValidation type="list" allowBlank="1" showInputMessage="1" showErrorMessage="1" sqref="Y9:Y38" xr:uid="{98950C7D-FA91-4568-A20D-E79FACB07F74}">
      <formula1>Corrected_Codes</formula1>
    </dataValidation>
    <dataValidation type="list" allowBlank="1" showInputMessage="1" showErrorMessage="1" sqref="Z9:Z38" xr:uid="{A5330084-E9F3-46DF-AA24-DA432075B027}">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32:O152 O113:O115 O31:O38 O154:O159 O161:O163 O165:O168 O66:O69 O90:O101 O74:O85 O55" xr:uid="{10170202-BBCC-475E-B71C-F085180D3CD1}">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0D9AA2-948F-4C32-8CCD-8A43514798CF}">
  <sheetPr codeName="Sheet6">
    <tabColor theme="3" tint="0.39997558519241921"/>
    <pageSetUpPr fitToPage="1"/>
  </sheetPr>
  <dimension ref="A1:AN180"/>
  <sheetViews>
    <sheetView showGridLines="0" showRowColHeaders="0" topLeftCell="B124" zoomScale="80" zoomScaleNormal="80" zoomScaleSheetLayoutView="92" workbookViewId="0">
      <selection activeCell="O132" sqref="O132"/>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4</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jNGAVwEkB4vOyZ7jNb+3xXwNOJeeVT+dSu75DbfK0nzEaQUy1Tisk+ZfP8WUOplQo6kdDoYxDCQ4iYRzhDh9Yg==" saltValue="GSF4Ys4+Nf377ZioQdHQe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54:P159 P161:P163 P165:P168 P170:P1048576 P1:P18 P105:P152 P27:P64">
    <cfRule type="containsText" dxfId="371" priority="8" operator="containsText" text="Fail">
      <formula>NOT(ISERROR(SEARCH("Fail",P1)))</formula>
    </cfRule>
  </conditionalFormatting>
  <conditionalFormatting sqref="AN9">
    <cfRule type="containsText" dxfId="370" priority="7" operator="containsText" text="Fail">
      <formula>NOT(ISERROR(SEARCH("Fail",AN9)))</formula>
    </cfRule>
  </conditionalFormatting>
  <conditionalFormatting sqref="P19:P26">
    <cfRule type="containsText" dxfId="369" priority="6" operator="containsText" text="Fail">
      <formula>NOT(ISERROR(SEARCH("Fail",P19)))</formula>
    </cfRule>
  </conditionalFormatting>
  <conditionalFormatting sqref="P88">
    <cfRule type="containsText" dxfId="368" priority="5" operator="containsText" text="Fail">
      <formula>NOT(ISERROR(SEARCH("Fail",P88)))</formula>
    </cfRule>
  </conditionalFormatting>
  <conditionalFormatting sqref="P65:P69">
    <cfRule type="containsText" dxfId="367" priority="4" operator="containsText" text="Fail">
      <formula>NOT(ISERROR(SEARCH("Fail",P65)))</formula>
    </cfRule>
  </conditionalFormatting>
  <conditionalFormatting sqref="P104">
    <cfRule type="containsText" dxfId="366" priority="3" operator="containsText" text="Fail">
      <formula>NOT(ISERROR(SEARCH("Fail",P104)))</formula>
    </cfRule>
  </conditionalFormatting>
  <conditionalFormatting sqref="P89:P103">
    <cfRule type="containsText" dxfId="365" priority="2" operator="containsText" text="Fail">
      <formula>NOT(ISERROR(SEARCH("Fail",P89)))</formula>
    </cfRule>
  </conditionalFormatting>
  <conditionalFormatting sqref="P70:P87">
    <cfRule type="containsText" dxfId="364"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74EA0FA5-01B2-4729-931E-4985EE82BB3C}">
      <formula1>0</formula1>
    </dataValidation>
    <dataValidation type="whole" operator="greaterThan" allowBlank="1" showInputMessage="1" showErrorMessage="1" sqref="W9:W38" xr:uid="{7EE5DB35-B5F5-44D9-A701-E19B83762F9A}">
      <formula1>0</formula1>
    </dataValidation>
    <dataValidation type="date" operator="greaterThan" allowBlank="1" showInputMessage="1" showErrorMessage="1" sqref="V9:V38" xr:uid="{705FA623-8F81-4798-BE91-64C8BF01B774}">
      <formula1>36526</formula1>
    </dataValidation>
    <dataValidation type="list" allowBlank="1" showInputMessage="1" showErrorMessage="1" sqref="Y9:Y38" xr:uid="{3154F383-4ADC-4965-95FF-9833E354B06A}">
      <formula1>Corrected_Codes</formula1>
    </dataValidation>
    <dataValidation type="list" allowBlank="1" showInputMessage="1" showErrorMessage="1" sqref="Z9:Z38" xr:uid="{45F849CC-C79F-4224-A9EA-9879AFA2433C}">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6B338EE6-94FB-4C26-A754-97C6D7434C80}">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641A6-9D21-42FC-B032-9120F42A265D}">
  <sheetPr codeName="Sheet7">
    <tabColor theme="3" tint="0.39997558519241921"/>
    <pageSetUpPr fitToPage="1"/>
  </sheetPr>
  <dimension ref="A1:AN180"/>
  <sheetViews>
    <sheetView showGridLines="0" showRowColHeaders="0" topLeftCell="B120" zoomScale="80" zoomScaleNormal="80" zoomScaleSheetLayoutView="92" workbookViewId="0">
      <selection activeCell="C129" sqref="C129:P129"/>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5</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ywVzbtMKjiv28I89jaDiSDLBMYoRT62eCST2/pzLncn1w/Xm5PBNQSW3DrN2ZU5YkQ0om5CrEQdUowcIau2nHA==" saltValue="3sHn9tH4G0gH4SNyJLr/OQ=="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54:P159 P161:P163 P165:P168 P170:P1048576 P1:P18 P105:P152 P27:P64">
    <cfRule type="containsText" dxfId="350" priority="9" operator="containsText" text="Fail">
      <formula>NOT(ISERROR(SEARCH("Fail",P1)))</formula>
    </cfRule>
  </conditionalFormatting>
  <conditionalFormatting sqref="AN9">
    <cfRule type="containsText" dxfId="349" priority="8" operator="containsText" text="Fail">
      <formula>NOT(ISERROR(SEARCH("Fail",AN9)))</formula>
    </cfRule>
  </conditionalFormatting>
  <conditionalFormatting sqref="P19:P26">
    <cfRule type="containsText" dxfId="348" priority="6" operator="containsText" text="Fail">
      <formula>NOT(ISERROR(SEARCH("Fail",P19)))</formula>
    </cfRule>
  </conditionalFormatting>
  <conditionalFormatting sqref="P88">
    <cfRule type="containsText" dxfId="347" priority="5" operator="containsText" text="Fail">
      <formula>NOT(ISERROR(SEARCH("Fail",P88)))</formula>
    </cfRule>
  </conditionalFormatting>
  <conditionalFormatting sqref="P65:P69">
    <cfRule type="containsText" dxfId="346" priority="4" operator="containsText" text="Fail">
      <formula>NOT(ISERROR(SEARCH("Fail",P65)))</formula>
    </cfRule>
  </conditionalFormatting>
  <conditionalFormatting sqref="P104">
    <cfRule type="containsText" dxfId="345" priority="3" operator="containsText" text="Fail">
      <formula>NOT(ISERROR(SEARCH("Fail",P104)))</formula>
    </cfRule>
  </conditionalFormatting>
  <conditionalFormatting sqref="P89:P103">
    <cfRule type="containsText" dxfId="344" priority="2" operator="containsText" text="Fail">
      <formula>NOT(ISERROR(SEARCH("Fail",P89)))</formula>
    </cfRule>
  </conditionalFormatting>
  <conditionalFormatting sqref="P70:P87">
    <cfRule type="containsText" dxfId="343"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B86A913D-DBC2-4D98-82B3-23131C462C3C}">
      <formula1>0</formula1>
    </dataValidation>
    <dataValidation type="whole" operator="greaterThan" allowBlank="1" showInputMessage="1" showErrorMessage="1" sqref="W9:W38" xr:uid="{C1386404-610B-4343-9002-382A2D0407AF}">
      <formula1>0</formula1>
    </dataValidation>
    <dataValidation type="date" operator="greaterThan" allowBlank="1" showInputMessage="1" showErrorMessage="1" sqref="V9:V38" xr:uid="{72C5606C-EE6D-4576-8BC0-02CB6A8D151D}">
      <formula1>36526</formula1>
    </dataValidation>
    <dataValidation type="list" allowBlank="1" showInputMessage="1" showErrorMessage="1" sqref="Y9:Y38" xr:uid="{ABCF8D7C-9D0A-4E3B-A414-B0DDBBD2B225}">
      <formula1>Corrected_Codes</formula1>
    </dataValidation>
    <dataValidation type="list" allowBlank="1" showInputMessage="1" showErrorMessage="1" sqref="Z9:Z38" xr:uid="{8B9E1A02-1290-4F1E-A179-0298B18C0F4D}">
      <formula1>Disallowance_Codes</formula1>
    </dataValidation>
    <dataValidation type="list" showErrorMessage="1" errorTitle="Invalid Selection" error="Select either Yes, No, or N/A from the dropdown list. Click &quot;Cancel&quot; below, then update selection." sqref="O31:O38 O49:O50 O43:O44 O120:O121 O9:O14 O170:O178 O60:O61 O106:O108 O126:O127 O113:O115 O132:O152 O154:O159 O161:O163 O165:O168 O19:O26 O66:O69 O90:O101 O74:O85 O55" xr:uid="{76FF4FE0-89EA-469D-BDE4-691D9C133C1D}">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CECB4B-6AED-44B9-9D86-7F558BEF0F9F}">
  <sheetPr codeName="Sheet8">
    <tabColor theme="3" tint="0.39997558519241921"/>
    <pageSetUpPr fitToPage="1"/>
  </sheetPr>
  <dimension ref="A1:AN180"/>
  <sheetViews>
    <sheetView showGridLines="0" showRowColHeaders="0" topLeftCell="B114" zoomScale="80" zoomScaleNormal="80" zoomScaleSheetLayoutView="92" workbookViewId="0">
      <selection activeCell="C129" sqref="C129:P129"/>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6</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45gWxw+Y10VcJgV90lSSgAsy2I0zABUSSENiRldwjxU0C88rgBtqXzW2g+tbVmcgBmbjIvw2Z6cHT/eh/MVvWQ==" saltValue="A0dis6F2ifHZMtVo3bHg0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329" priority="10" operator="containsText" text="Fail">
      <formula>NOT(ISERROR(SEARCH("Fail",P1)))</formula>
    </cfRule>
  </conditionalFormatting>
  <conditionalFormatting sqref="AN9">
    <cfRule type="containsText" dxfId="328" priority="9" operator="containsText" text="Fail">
      <formula>NOT(ISERROR(SEARCH("Fail",AN9)))</formula>
    </cfRule>
  </conditionalFormatting>
  <conditionalFormatting sqref="P31:P38">
    <cfRule type="containsText" dxfId="327" priority="7" operator="containsText" text="Fail">
      <formula>NOT(ISERROR(SEARCH("Fail",P31)))</formula>
    </cfRule>
  </conditionalFormatting>
  <conditionalFormatting sqref="P19:P26">
    <cfRule type="containsText" dxfId="326" priority="6" operator="containsText" text="Fail">
      <formula>NOT(ISERROR(SEARCH("Fail",P19)))</formula>
    </cfRule>
  </conditionalFormatting>
  <conditionalFormatting sqref="P88">
    <cfRule type="containsText" dxfId="325" priority="5" operator="containsText" text="Fail">
      <formula>NOT(ISERROR(SEARCH("Fail",P88)))</formula>
    </cfRule>
  </conditionalFormatting>
  <conditionalFormatting sqref="P65:P69">
    <cfRule type="containsText" dxfId="324" priority="4" operator="containsText" text="Fail">
      <formula>NOT(ISERROR(SEARCH("Fail",P65)))</formula>
    </cfRule>
  </conditionalFormatting>
  <conditionalFormatting sqref="P104">
    <cfRule type="containsText" dxfId="323" priority="3" operator="containsText" text="Fail">
      <formula>NOT(ISERROR(SEARCH("Fail",P104)))</formula>
    </cfRule>
  </conditionalFormatting>
  <conditionalFormatting sqref="P89:P103">
    <cfRule type="containsText" dxfId="322" priority="2" operator="containsText" text="Fail">
      <formula>NOT(ISERROR(SEARCH("Fail",P89)))</formula>
    </cfRule>
  </conditionalFormatting>
  <conditionalFormatting sqref="P70:P87">
    <cfRule type="containsText" dxfId="321"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8E3791FC-1D3B-4FC4-9791-8FD678405F81}">
      <formula1>0</formula1>
    </dataValidation>
    <dataValidation type="whole" operator="greaterThan" allowBlank="1" showInputMessage="1" showErrorMessage="1" sqref="W9:W38" xr:uid="{4BA52915-4C61-4007-95F7-027DFA756CA7}">
      <formula1>0</formula1>
    </dataValidation>
    <dataValidation type="date" operator="greaterThan" allowBlank="1" showInputMessage="1" showErrorMessage="1" sqref="V9:V38" xr:uid="{72E0FDAA-B1AC-47FB-9CE8-E28F19967C83}">
      <formula1>36526</formula1>
    </dataValidation>
    <dataValidation type="list" allowBlank="1" showInputMessage="1" showErrorMessage="1" sqref="Y9:Y38" xr:uid="{CF0D67D9-BFE5-4476-B51C-6588C89424FF}">
      <formula1>Corrected_Codes</formula1>
    </dataValidation>
    <dataValidation type="list" allowBlank="1" showInputMessage="1" showErrorMessage="1" sqref="Z9:Z38" xr:uid="{76573684-E4C1-45CD-91F4-00A0BB491226}">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B180A2AF-2214-469C-A203-479F3E79F240}">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A658A-EB8D-4112-8ECD-806E169613EB}">
  <sheetPr codeName="Sheet9">
    <tabColor theme="3" tint="0.39997558519241921"/>
    <pageSetUpPr fitToPage="1"/>
  </sheetPr>
  <dimension ref="A1:AN180"/>
  <sheetViews>
    <sheetView showGridLines="0" showRowColHeaders="0" topLeftCell="B118" zoomScale="80" zoomScaleNormal="80" zoomScaleSheetLayoutView="92" workbookViewId="0">
      <selection activeCell="O126" sqref="O126"/>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7</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qusI9ZIzji2snOKQU1GpedR8M+nm93UNOfvtPXeE3z+gOA8ZN5G+tZX5Q2kK9lF7aCZDJe9Es9S01wG5H82/XA==" saltValue="zlrIWJknFPniNfUItHWgrw=="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307" priority="10" operator="containsText" text="Fail">
      <formula>NOT(ISERROR(SEARCH("Fail",P1)))</formula>
    </cfRule>
  </conditionalFormatting>
  <conditionalFormatting sqref="AN9">
    <cfRule type="containsText" dxfId="306" priority="9" operator="containsText" text="Fail">
      <formula>NOT(ISERROR(SEARCH("Fail",AN9)))</formula>
    </cfRule>
  </conditionalFormatting>
  <conditionalFormatting sqref="P31:P38">
    <cfRule type="containsText" dxfId="305" priority="7" operator="containsText" text="Fail">
      <formula>NOT(ISERROR(SEARCH("Fail",P31)))</formula>
    </cfRule>
  </conditionalFormatting>
  <conditionalFormatting sqref="P19:P26">
    <cfRule type="containsText" dxfId="304" priority="6" operator="containsText" text="Fail">
      <formula>NOT(ISERROR(SEARCH("Fail",P19)))</formula>
    </cfRule>
  </conditionalFormatting>
  <conditionalFormatting sqref="P88">
    <cfRule type="containsText" dxfId="303" priority="5" operator="containsText" text="Fail">
      <formula>NOT(ISERROR(SEARCH("Fail",P88)))</formula>
    </cfRule>
  </conditionalFormatting>
  <conditionalFormatting sqref="P65:P69">
    <cfRule type="containsText" dxfId="302" priority="4" operator="containsText" text="Fail">
      <formula>NOT(ISERROR(SEARCH("Fail",P65)))</formula>
    </cfRule>
  </conditionalFormatting>
  <conditionalFormatting sqref="P104">
    <cfRule type="containsText" dxfId="301" priority="3" operator="containsText" text="Fail">
      <formula>NOT(ISERROR(SEARCH("Fail",P104)))</formula>
    </cfRule>
  </conditionalFormatting>
  <conditionalFormatting sqref="P89:P103">
    <cfRule type="containsText" dxfId="300" priority="2" operator="containsText" text="Fail">
      <formula>NOT(ISERROR(SEARCH("Fail",P89)))</formula>
    </cfRule>
  </conditionalFormatting>
  <conditionalFormatting sqref="P70:P87">
    <cfRule type="containsText" dxfId="299"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1BC3EF9D-F321-455E-AF46-89F673E8A1DE}">
      <formula1>0</formula1>
    </dataValidation>
    <dataValidation type="whole" operator="greaterThan" allowBlank="1" showInputMessage="1" showErrorMessage="1" sqref="W9:W38" xr:uid="{D4E9BFF6-F043-4D4A-A3A8-9CD8A8432496}">
      <formula1>0</formula1>
    </dataValidation>
    <dataValidation type="date" operator="greaterThan" allowBlank="1" showInputMessage="1" showErrorMessage="1" sqref="V9:V38" xr:uid="{A97744A9-C57C-41D8-8809-476AEE40C439}">
      <formula1>36526</formula1>
    </dataValidation>
    <dataValidation type="list" allowBlank="1" showInputMessage="1" showErrorMessage="1" sqref="Y9:Y38" xr:uid="{81C407FD-5D32-453B-A6DE-C676CD11583E}">
      <formula1>Corrected_Codes</formula1>
    </dataValidation>
    <dataValidation type="list" allowBlank="1" showInputMessage="1" showErrorMessage="1" sqref="Z9:Z38" xr:uid="{2551720B-A25D-4D97-9BEA-7AD89EF7D911}">
      <formula1>Disallowance_Codes</formula1>
    </dataValidation>
    <dataValidation type="list" showErrorMessage="1" errorTitle="Invalid Selection" error="Select either Yes, No, or N/A from the dropdown list. Click &quot;Cancel&quot; below, then update selection." sqref="O170:O178 O49:O50 O43:O44 O120:O121 O9:O14 O55 O60:O61 O106:O108 O126:O127 O113:O115 O132:O152 O154:O159 O161:O163 O165:O168 O31:O38 O66:O69 O90:O101 O74:O85 O19:O26" xr:uid="{843E0FBE-79FF-42B4-9B0B-34F785C374A7}">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C86F0A-7BD6-41DD-A4E1-C6B5228A1DAD}">
  <sheetPr codeName="Sheet10">
    <tabColor theme="3" tint="0.39997558519241921"/>
    <pageSetUpPr fitToPage="1"/>
  </sheetPr>
  <dimension ref="A1:AN180"/>
  <sheetViews>
    <sheetView showGridLines="0" showRowColHeaders="0" topLeftCell="B121" zoomScale="80" zoomScaleNormal="80" zoomScaleSheetLayoutView="92" workbookViewId="0">
      <selection activeCell="O132" sqref="O132"/>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8</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AGvanfBa3LN8U8Km+PGIDEdQnspo68HxiJTU1r0PXJyCmG5vW+j7gbGEV6/3xXqj2+7prlTXI2fUBly7nklVHw==" saltValue="Zi1fvCBpRuXrJugxKOYr3Q=="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285" priority="10" operator="containsText" text="Fail">
      <formula>NOT(ISERROR(SEARCH("Fail",P1)))</formula>
    </cfRule>
  </conditionalFormatting>
  <conditionalFormatting sqref="AN9">
    <cfRule type="containsText" dxfId="284" priority="9" operator="containsText" text="Fail">
      <formula>NOT(ISERROR(SEARCH("Fail",AN9)))</formula>
    </cfRule>
  </conditionalFormatting>
  <conditionalFormatting sqref="P31:P38">
    <cfRule type="containsText" dxfId="283" priority="7" operator="containsText" text="Fail">
      <formula>NOT(ISERROR(SEARCH("Fail",P31)))</formula>
    </cfRule>
  </conditionalFormatting>
  <conditionalFormatting sqref="P19:P26">
    <cfRule type="containsText" dxfId="282" priority="6" operator="containsText" text="Fail">
      <formula>NOT(ISERROR(SEARCH("Fail",P19)))</formula>
    </cfRule>
  </conditionalFormatting>
  <conditionalFormatting sqref="P88">
    <cfRule type="containsText" dxfId="281" priority="5" operator="containsText" text="Fail">
      <formula>NOT(ISERROR(SEARCH("Fail",P88)))</formula>
    </cfRule>
  </conditionalFormatting>
  <conditionalFormatting sqref="P65:P69">
    <cfRule type="containsText" dxfId="280" priority="4" operator="containsText" text="Fail">
      <formula>NOT(ISERROR(SEARCH("Fail",P65)))</formula>
    </cfRule>
  </conditionalFormatting>
  <conditionalFormatting sqref="P104">
    <cfRule type="containsText" dxfId="279" priority="3" operator="containsText" text="Fail">
      <formula>NOT(ISERROR(SEARCH("Fail",P104)))</formula>
    </cfRule>
  </conditionalFormatting>
  <conditionalFormatting sqref="P89:P103">
    <cfRule type="containsText" dxfId="278" priority="2" operator="containsText" text="Fail">
      <formula>NOT(ISERROR(SEARCH("Fail",P89)))</formula>
    </cfRule>
  </conditionalFormatting>
  <conditionalFormatting sqref="P70:P87">
    <cfRule type="containsText" dxfId="277"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1B15EB62-8852-4F20-8E88-6E46DD493754}">
      <formula1>0</formula1>
    </dataValidation>
    <dataValidation type="whole" operator="greaterThan" allowBlank="1" showInputMessage="1" showErrorMessage="1" sqref="W9:W38" xr:uid="{D5CE5AF9-5965-46D9-BFAD-0B3F3D929739}">
      <formula1>0</formula1>
    </dataValidation>
    <dataValidation type="date" operator="greaterThan" allowBlank="1" showInputMessage="1" showErrorMessage="1" sqref="V9:V38" xr:uid="{A670B73B-5E0C-404D-9D76-A563D572B425}">
      <formula1>36526</formula1>
    </dataValidation>
    <dataValidation type="list" allowBlank="1" showInputMessage="1" showErrorMessage="1" sqref="Y9:Y38" xr:uid="{AFEB6CCA-9D94-43C3-A4BC-534AFBAE77A6}">
      <formula1>Corrected_Codes</formula1>
    </dataValidation>
    <dataValidation type="list" allowBlank="1" showInputMessage="1" showErrorMessage="1" sqref="Z9:Z38" xr:uid="{58E3B621-587F-419F-9931-5CAEEE0552BF}">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3D3A7CCF-A057-4B10-ABB0-E51B6FC4BBE2}">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9A3D2-CA16-425F-89A0-63351884DFD2}">
  <sheetPr codeName="Sheet11">
    <tabColor theme="3" tint="0.39997558519241921"/>
    <pageSetUpPr fitToPage="1"/>
  </sheetPr>
  <dimension ref="A1:AN180"/>
  <sheetViews>
    <sheetView showGridLines="0" showRowColHeaders="0" topLeftCell="B121" zoomScale="80" zoomScaleNormal="80" zoomScaleSheetLayoutView="92" workbookViewId="0">
      <selection activeCell="C129" sqref="C129:P129"/>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9</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j4O4QsnepOkh62/82tuBVhmzbMfwO0jDv095UNty0zI5wE9AY/GUgDpMKtqWJF69cM3Fc7b5SMVdjbv74++VUg==" saltValue="BOfa+hE6OwCfq1Ef3o3sS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263" priority="10" operator="containsText" text="Fail">
      <formula>NOT(ISERROR(SEARCH("Fail",P1)))</formula>
    </cfRule>
  </conditionalFormatting>
  <conditionalFormatting sqref="AN9">
    <cfRule type="containsText" dxfId="262" priority="9" operator="containsText" text="Fail">
      <formula>NOT(ISERROR(SEARCH("Fail",AN9)))</formula>
    </cfRule>
  </conditionalFormatting>
  <conditionalFormatting sqref="P31:P38">
    <cfRule type="containsText" dxfId="261" priority="7" operator="containsText" text="Fail">
      <formula>NOT(ISERROR(SEARCH("Fail",P31)))</formula>
    </cfRule>
  </conditionalFormatting>
  <conditionalFormatting sqref="P19:P26">
    <cfRule type="containsText" dxfId="260" priority="6" operator="containsText" text="Fail">
      <formula>NOT(ISERROR(SEARCH("Fail",P19)))</formula>
    </cfRule>
  </conditionalFormatting>
  <conditionalFormatting sqref="P88">
    <cfRule type="containsText" dxfId="259" priority="5" operator="containsText" text="Fail">
      <formula>NOT(ISERROR(SEARCH("Fail",P88)))</formula>
    </cfRule>
  </conditionalFormatting>
  <conditionalFormatting sqref="P65:P69">
    <cfRule type="containsText" dxfId="258" priority="4" operator="containsText" text="Fail">
      <formula>NOT(ISERROR(SEARCH("Fail",P65)))</formula>
    </cfRule>
  </conditionalFormatting>
  <conditionalFormatting sqref="P104">
    <cfRule type="containsText" dxfId="257" priority="3" operator="containsText" text="Fail">
      <formula>NOT(ISERROR(SEARCH("Fail",P104)))</formula>
    </cfRule>
  </conditionalFormatting>
  <conditionalFormatting sqref="P89:P103">
    <cfRule type="containsText" dxfId="256" priority="2" operator="containsText" text="Fail">
      <formula>NOT(ISERROR(SEARCH("Fail",P89)))</formula>
    </cfRule>
  </conditionalFormatting>
  <conditionalFormatting sqref="P70:P87">
    <cfRule type="containsText" dxfId="255"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4F6E5F4A-2C23-47D3-B72F-F787E9EEA865}">
      <formula1>0</formula1>
    </dataValidation>
    <dataValidation type="whole" operator="greaterThan" allowBlank="1" showInputMessage="1" showErrorMessage="1" sqref="W9:W38" xr:uid="{552D889B-AA41-4589-BA21-C78C7486281F}">
      <formula1>0</formula1>
    </dataValidation>
    <dataValidation type="date" operator="greaterThan" allowBlank="1" showInputMessage="1" showErrorMessage="1" sqref="V9:V38" xr:uid="{44C2A7A2-419D-4FFE-A740-BA7FB5C181C7}">
      <formula1>36526</formula1>
    </dataValidation>
    <dataValidation type="list" allowBlank="1" showInputMessage="1" showErrorMessage="1" sqref="Y9:Y38" xr:uid="{2421624F-1F09-4191-A8BF-F41F47A1BEC2}">
      <formula1>Corrected_Codes</formula1>
    </dataValidation>
    <dataValidation type="list" allowBlank="1" showInputMessage="1" showErrorMessage="1" sqref="Z9:Z38" xr:uid="{8D002499-15BC-4BDF-B23F-2DAFB66FA1F8}">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DFC2BC83-12B0-4BA9-86AC-6FD14C3FAAD4}">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6A5639-0AC9-4A35-A2BE-DE96A7870C67}">
  <sheetPr codeName="Sheet12">
    <tabColor theme="3" tint="0.39997558519241921"/>
    <pageSetUpPr fitToPage="1"/>
  </sheetPr>
  <dimension ref="A1:AN180"/>
  <sheetViews>
    <sheetView showGridLines="0" showRowColHeaders="0" topLeftCell="B117" zoomScale="80" zoomScaleNormal="80" zoomScaleSheetLayoutView="92" workbookViewId="0">
      <selection activeCell="O126" sqref="O126"/>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10</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I4IQTVJQHUziPUj732CnCjkehrNxZXTQP36U+bbHydVeMW1vXSZzWlu3MislfrqIIdHC/UUBVdgKvMKLELT7iw==" saltValue="Ao39SwTcltqP0jBrvofBG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241" priority="10" operator="containsText" text="Fail">
      <formula>NOT(ISERROR(SEARCH("Fail",P1)))</formula>
    </cfRule>
  </conditionalFormatting>
  <conditionalFormatting sqref="AN9">
    <cfRule type="containsText" dxfId="240" priority="9" operator="containsText" text="Fail">
      <formula>NOT(ISERROR(SEARCH("Fail",AN9)))</formula>
    </cfRule>
  </conditionalFormatting>
  <conditionalFormatting sqref="P31:P38">
    <cfRule type="containsText" dxfId="239" priority="7" operator="containsText" text="Fail">
      <formula>NOT(ISERROR(SEARCH("Fail",P31)))</formula>
    </cfRule>
  </conditionalFormatting>
  <conditionalFormatting sqref="P19:P26">
    <cfRule type="containsText" dxfId="238" priority="6" operator="containsText" text="Fail">
      <formula>NOT(ISERROR(SEARCH("Fail",P19)))</formula>
    </cfRule>
  </conditionalFormatting>
  <conditionalFormatting sqref="P88">
    <cfRule type="containsText" dxfId="237" priority="5" operator="containsText" text="Fail">
      <formula>NOT(ISERROR(SEARCH("Fail",P88)))</formula>
    </cfRule>
  </conditionalFormatting>
  <conditionalFormatting sqref="P65:P69">
    <cfRule type="containsText" dxfId="236" priority="4" operator="containsText" text="Fail">
      <formula>NOT(ISERROR(SEARCH("Fail",P65)))</formula>
    </cfRule>
  </conditionalFormatting>
  <conditionalFormatting sqref="P104">
    <cfRule type="containsText" dxfId="235" priority="3" operator="containsText" text="Fail">
      <formula>NOT(ISERROR(SEARCH("Fail",P104)))</formula>
    </cfRule>
  </conditionalFormatting>
  <conditionalFormatting sqref="P89:P103">
    <cfRule type="containsText" dxfId="234" priority="2" operator="containsText" text="Fail">
      <formula>NOT(ISERROR(SEARCH("Fail",P89)))</formula>
    </cfRule>
  </conditionalFormatting>
  <conditionalFormatting sqref="P70:P87">
    <cfRule type="containsText" dxfId="233"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E3C7C8D9-102B-4D07-91DE-AB3BE8F18AF6}">
      <formula1>0</formula1>
    </dataValidation>
    <dataValidation type="whole" operator="greaterThan" allowBlank="1" showInputMessage="1" showErrorMessage="1" sqref="W9:W38" xr:uid="{85F5AA0D-C759-4848-8734-CB87C262E100}">
      <formula1>0</formula1>
    </dataValidation>
    <dataValidation type="date" operator="greaterThan" allowBlank="1" showInputMessage="1" showErrorMessage="1" sqref="V9:V38" xr:uid="{E8DD5937-CF57-432A-ACDF-370E757C5380}">
      <formula1>36526</formula1>
    </dataValidation>
    <dataValidation type="list" allowBlank="1" showInputMessage="1" showErrorMessage="1" sqref="Y9:Y38" xr:uid="{B1337DC7-4017-4415-8DAA-DA3B7D245C7F}">
      <formula1>Corrected_Codes</formula1>
    </dataValidation>
    <dataValidation type="list" allowBlank="1" showInputMessage="1" showErrorMessage="1" sqref="Z9:Z38" xr:uid="{2E718A6D-1552-4835-BFA5-6AC42128E2DF}">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370B1623-5B4A-4D8C-A063-070394FD235E}">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74C14-FBC9-447C-A63A-6D2ABEC05062}">
  <sheetPr codeName="Sheet13">
    <tabColor theme="3" tint="0.39997558519241921"/>
    <pageSetUpPr fitToPage="1"/>
  </sheetPr>
  <dimension ref="A1:AN180"/>
  <sheetViews>
    <sheetView showGridLines="0" showRowColHeaders="0" topLeftCell="B117" zoomScale="80" zoomScaleNormal="80" zoomScaleSheetLayoutView="92" workbookViewId="0">
      <selection activeCell="C129" sqref="C129:P129"/>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11</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rHhEyCK76L5lJaTNmQj9AA++DvoGBwPSrBZtHwdGGqYLkAsy/o4Xv428wi+l14AUohWOp4Xhh6yy4VwmyZOaow==" saltValue="ux9NvTTY6PlskmGWVGEsK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219" priority="10" operator="containsText" text="Fail">
      <formula>NOT(ISERROR(SEARCH("Fail",P1)))</formula>
    </cfRule>
  </conditionalFormatting>
  <conditionalFormatting sqref="AN9">
    <cfRule type="containsText" dxfId="218" priority="9" operator="containsText" text="Fail">
      <formula>NOT(ISERROR(SEARCH("Fail",AN9)))</formula>
    </cfRule>
  </conditionalFormatting>
  <conditionalFormatting sqref="P31:P38">
    <cfRule type="containsText" dxfId="217" priority="7" operator="containsText" text="Fail">
      <formula>NOT(ISERROR(SEARCH("Fail",P31)))</formula>
    </cfRule>
  </conditionalFormatting>
  <conditionalFormatting sqref="P19:P26">
    <cfRule type="containsText" dxfId="216" priority="6" operator="containsText" text="Fail">
      <formula>NOT(ISERROR(SEARCH("Fail",P19)))</formula>
    </cfRule>
  </conditionalFormatting>
  <conditionalFormatting sqref="P88">
    <cfRule type="containsText" dxfId="215" priority="5" operator="containsText" text="Fail">
      <formula>NOT(ISERROR(SEARCH("Fail",P88)))</formula>
    </cfRule>
  </conditionalFormatting>
  <conditionalFormatting sqref="P65:P69">
    <cfRule type="containsText" dxfId="214" priority="4" operator="containsText" text="Fail">
      <formula>NOT(ISERROR(SEARCH("Fail",P65)))</formula>
    </cfRule>
  </conditionalFormatting>
  <conditionalFormatting sqref="P104">
    <cfRule type="containsText" dxfId="213" priority="3" operator="containsText" text="Fail">
      <formula>NOT(ISERROR(SEARCH("Fail",P104)))</formula>
    </cfRule>
  </conditionalFormatting>
  <conditionalFormatting sqref="P89:P103">
    <cfRule type="containsText" dxfId="212" priority="2" operator="containsText" text="Fail">
      <formula>NOT(ISERROR(SEARCH("Fail",P89)))</formula>
    </cfRule>
  </conditionalFormatting>
  <conditionalFormatting sqref="P70:P87">
    <cfRule type="containsText" dxfId="211"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FE5F94CC-9AEA-47C2-AEFC-098F23747B2B}">
      <formula1>0</formula1>
    </dataValidation>
    <dataValidation type="whole" operator="greaterThan" allowBlank="1" showInputMessage="1" showErrorMessage="1" sqref="W9:W38" xr:uid="{028A4EA4-4EB1-42D4-8D28-9BB221708FB3}">
      <formula1>0</formula1>
    </dataValidation>
    <dataValidation type="date" operator="greaterThan" allowBlank="1" showInputMessage="1" showErrorMessage="1" sqref="V9:V38" xr:uid="{9B8A6BFD-76F4-4412-9860-B8F62E42510B}">
      <formula1>36526</formula1>
    </dataValidation>
    <dataValidation type="list" allowBlank="1" showInputMessage="1" showErrorMessage="1" sqref="Y9:Y38" xr:uid="{F86E2E8A-C71B-493E-B064-926FD6874C38}">
      <formula1>Corrected_Codes</formula1>
    </dataValidation>
    <dataValidation type="list" allowBlank="1" showInputMessage="1" showErrorMessage="1" sqref="Z9:Z38" xr:uid="{9BAB6E8D-73D6-4C1F-8083-9B533F7B3623}">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ECD3AE12-E380-4311-9A97-08A5635CDBE5}">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935FE2-74E1-4361-BC3A-E2FF2D892CCB}">
  <sheetPr codeName="Sheet14">
    <tabColor theme="3" tint="0.39997558519241921"/>
    <pageSetUpPr fitToPage="1"/>
  </sheetPr>
  <dimension ref="A1:AN180"/>
  <sheetViews>
    <sheetView showGridLines="0" showRowColHeaders="0" topLeftCell="B122" zoomScale="80" zoomScaleNormal="80" zoomScaleSheetLayoutView="92" workbookViewId="0">
      <selection activeCell="O132" sqref="O132"/>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12</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kztHzO8e8+bwFyXNKsAjQuSXqpzSxpXJEfuQpUeNcYIKP8lJVYee3T3AWIQ7RfMiU1J6UcWyo4H9WtGCGkDbNw==" saltValue="wDXL2f7C19G+lTxvbYOd8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197" priority="12" operator="containsText" text="Fail">
      <formula>NOT(ISERROR(SEARCH("Fail",P1)))</formula>
    </cfRule>
  </conditionalFormatting>
  <conditionalFormatting sqref="AN9">
    <cfRule type="containsText" dxfId="196" priority="11" operator="containsText" text="Fail">
      <formula>NOT(ISERROR(SEARCH("Fail",AN9)))</formula>
    </cfRule>
  </conditionalFormatting>
  <conditionalFormatting sqref="P31:P38">
    <cfRule type="containsText" dxfId="195" priority="9" operator="containsText" text="Fail">
      <formula>NOT(ISERROR(SEARCH("Fail",P31)))</formula>
    </cfRule>
  </conditionalFormatting>
  <conditionalFormatting sqref="P19:P26">
    <cfRule type="containsText" dxfId="194" priority="8" operator="containsText" text="Fail">
      <formula>NOT(ISERROR(SEARCH("Fail",P19)))</formula>
    </cfRule>
  </conditionalFormatting>
  <conditionalFormatting sqref="P88">
    <cfRule type="containsText" dxfId="193" priority="7" operator="containsText" text="Fail">
      <formula>NOT(ISERROR(SEARCH("Fail",P88)))</formula>
    </cfRule>
  </conditionalFormatting>
  <conditionalFormatting sqref="P65:P69">
    <cfRule type="containsText" dxfId="192" priority="6" operator="containsText" text="Fail">
      <formula>NOT(ISERROR(SEARCH("Fail",P65)))</formula>
    </cfRule>
  </conditionalFormatting>
  <conditionalFormatting sqref="P104">
    <cfRule type="containsText" dxfId="191" priority="3" operator="containsText" text="Fail">
      <formula>NOT(ISERROR(SEARCH("Fail",P104)))</formula>
    </cfRule>
  </conditionalFormatting>
  <conditionalFormatting sqref="P89:P103">
    <cfRule type="containsText" dxfId="190" priority="2" operator="containsText" text="Fail">
      <formula>NOT(ISERROR(SEARCH("Fail",P89)))</formula>
    </cfRule>
  </conditionalFormatting>
  <conditionalFormatting sqref="P70:P87">
    <cfRule type="containsText" dxfId="189"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21BAA7A9-84C8-4B45-8DDD-D754352D92DA}">
      <formula1>0</formula1>
    </dataValidation>
    <dataValidation type="whole" operator="greaterThan" allowBlank="1" showInputMessage="1" showErrorMessage="1" sqref="W9:W38" xr:uid="{ABFFBADA-55A5-49A8-BEB0-FFAD40BFCCFD}">
      <formula1>0</formula1>
    </dataValidation>
    <dataValidation type="date" operator="greaterThan" allowBlank="1" showInputMessage="1" showErrorMessage="1" sqref="V9:V38" xr:uid="{9C217529-B368-456B-9B65-535A125A2821}">
      <formula1>36526</formula1>
    </dataValidation>
    <dataValidation type="list" allowBlank="1" showInputMessage="1" showErrorMessage="1" sqref="Y9:Y38" xr:uid="{D0F5A9DE-5807-4BF6-9FAD-C6F4A497A27E}">
      <formula1>Corrected_Codes</formula1>
    </dataValidation>
    <dataValidation type="list" allowBlank="1" showInputMessage="1" showErrorMessage="1" sqref="Z9:Z38" xr:uid="{BF54E862-FA11-438E-B84C-7A2755F3677D}">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B1DB5C44-48B3-4121-A45E-5B60458B4B5A}">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AFF48-50A6-42DC-ABC1-0653D06E8B44}">
  <sheetPr codeName="Sheet15">
    <tabColor theme="3" tint="0.39997558519241921"/>
    <pageSetUpPr fitToPage="1"/>
  </sheetPr>
  <dimension ref="A1:AN180"/>
  <sheetViews>
    <sheetView showGridLines="0" showRowColHeaders="0" topLeftCell="B121" zoomScale="80" zoomScaleNormal="80" zoomScaleSheetLayoutView="92" workbookViewId="0">
      <selection activeCell="O132" sqref="O132"/>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13</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93"/>
      <c r="D123" s="294"/>
      <c r="E123" s="294"/>
      <c r="F123" s="294"/>
      <c r="G123" s="294"/>
      <c r="H123" s="294"/>
      <c r="I123" s="294"/>
      <c r="J123" s="294"/>
      <c r="K123" s="294"/>
      <c r="L123" s="294"/>
      <c r="M123" s="294"/>
      <c r="N123" s="294"/>
      <c r="O123" s="294"/>
      <c r="P123" s="295"/>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W7KdEuOdLAiEbvH9kLZkewH9HQ1mGQELKCggZkGk0Q88GBdiqnRpGjGWeF4fAxD4qgPBMd2gPNjCTe4ydkcqpA==" saltValue="Rsym4e8Pu2b8vLt18RG3b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175" priority="10" operator="containsText" text="Fail">
      <formula>NOT(ISERROR(SEARCH("Fail",P1)))</formula>
    </cfRule>
  </conditionalFormatting>
  <conditionalFormatting sqref="AN9">
    <cfRule type="containsText" dxfId="174" priority="9" operator="containsText" text="Fail">
      <formula>NOT(ISERROR(SEARCH("Fail",AN9)))</formula>
    </cfRule>
  </conditionalFormatting>
  <conditionalFormatting sqref="P31:P38">
    <cfRule type="containsText" dxfId="173" priority="7" operator="containsText" text="Fail">
      <formula>NOT(ISERROR(SEARCH("Fail",P31)))</formula>
    </cfRule>
  </conditionalFormatting>
  <conditionalFormatting sqref="P19:P26">
    <cfRule type="containsText" dxfId="172" priority="6" operator="containsText" text="Fail">
      <formula>NOT(ISERROR(SEARCH("Fail",P19)))</formula>
    </cfRule>
  </conditionalFormatting>
  <conditionalFormatting sqref="P88">
    <cfRule type="containsText" dxfId="171" priority="5" operator="containsText" text="Fail">
      <formula>NOT(ISERROR(SEARCH("Fail",P88)))</formula>
    </cfRule>
  </conditionalFormatting>
  <conditionalFormatting sqref="P65:P69">
    <cfRule type="containsText" dxfId="170" priority="4" operator="containsText" text="Fail">
      <formula>NOT(ISERROR(SEARCH("Fail",P65)))</formula>
    </cfRule>
  </conditionalFormatting>
  <conditionalFormatting sqref="P104">
    <cfRule type="containsText" dxfId="169" priority="3" operator="containsText" text="Fail">
      <formula>NOT(ISERROR(SEARCH("Fail",P104)))</formula>
    </cfRule>
  </conditionalFormatting>
  <conditionalFormatting sqref="P89:P103">
    <cfRule type="containsText" dxfId="168" priority="2" operator="containsText" text="Fail">
      <formula>NOT(ISERROR(SEARCH("Fail",P89)))</formula>
    </cfRule>
  </conditionalFormatting>
  <conditionalFormatting sqref="P70:P87">
    <cfRule type="containsText" dxfId="167"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A5736538-1DBB-4461-875A-B10D5564FF3C}">
      <formula1>0</formula1>
    </dataValidation>
    <dataValidation type="whole" operator="greaterThan" allowBlank="1" showInputMessage="1" showErrorMessage="1" sqref="W9:W38" xr:uid="{D41575A1-53F1-498E-9497-65A0C66F36E9}">
      <formula1>0</formula1>
    </dataValidation>
    <dataValidation type="date" operator="greaterThan" allowBlank="1" showInputMessage="1" showErrorMessage="1" sqref="V9:V38" xr:uid="{A3FF3631-EE10-472D-B03A-8742CF5F31BF}">
      <formula1>36526</formula1>
    </dataValidation>
    <dataValidation type="list" allowBlank="1" showInputMessage="1" showErrorMessage="1" sqref="Y9:Y38" xr:uid="{7AD51BB7-F818-4897-8222-338A82021065}">
      <formula1>Corrected_Codes</formula1>
    </dataValidation>
    <dataValidation type="list" allowBlank="1" showInputMessage="1" showErrorMessage="1" sqref="Z9:Z38" xr:uid="{CCFA8CBA-8138-42FC-907F-3165BBCAABB5}">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68D77EAF-582C-4F99-9F08-D922F2B5D0B2}">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DF5E5-18F3-427E-9F35-F3BDC1EEB712}">
  <sheetPr codeName="Sheet16">
    <tabColor theme="3" tint="0.39997558519241921"/>
    <pageSetUpPr fitToPage="1"/>
  </sheetPr>
  <dimension ref="A1:AN180"/>
  <sheetViews>
    <sheetView showGridLines="0" showRowColHeaders="0" topLeftCell="B120" zoomScale="80" zoomScaleNormal="80" zoomScaleSheetLayoutView="92" workbookViewId="0">
      <selection activeCell="C129" sqref="C129:P129"/>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14</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wTAxbp6wePatsO45KKwT4Hr2oQtOD/3enfUoCuIyxn8VBf5+babTUVJ+LXzz3L1ToDJFHEg5M/2vTn8NEnroeA==" saltValue="CHK/FVnNTQUBz799WmLN8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153" priority="10" operator="containsText" text="Fail">
      <formula>NOT(ISERROR(SEARCH("Fail",P1)))</formula>
    </cfRule>
  </conditionalFormatting>
  <conditionalFormatting sqref="AN9">
    <cfRule type="containsText" dxfId="152" priority="9" operator="containsText" text="Fail">
      <formula>NOT(ISERROR(SEARCH("Fail",AN9)))</formula>
    </cfRule>
  </conditionalFormatting>
  <conditionalFormatting sqref="P31:P38">
    <cfRule type="containsText" dxfId="151" priority="7" operator="containsText" text="Fail">
      <formula>NOT(ISERROR(SEARCH("Fail",P31)))</formula>
    </cfRule>
  </conditionalFormatting>
  <conditionalFormatting sqref="P19:P26">
    <cfRule type="containsText" dxfId="150" priority="6" operator="containsText" text="Fail">
      <formula>NOT(ISERROR(SEARCH("Fail",P19)))</formula>
    </cfRule>
  </conditionalFormatting>
  <conditionalFormatting sqref="P88">
    <cfRule type="containsText" dxfId="149" priority="5" operator="containsText" text="Fail">
      <formula>NOT(ISERROR(SEARCH("Fail",P88)))</formula>
    </cfRule>
  </conditionalFormatting>
  <conditionalFormatting sqref="P65:P69">
    <cfRule type="containsText" dxfId="148" priority="4" operator="containsText" text="Fail">
      <formula>NOT(ISERROR(SEARCH("Fail",P65)))</formula>
    </cfRule>
  </conditionalFormatting>
  <conditionalFormatting sqref="P104">
    <cfRule type="containsText" dxfId="147" priority="3" operator="containsText" text="Fail">
      <formula>NOT(ISERROR(SEARCH("Fail",P104)))</formula>
    </cfRule>
  </conditionalFormatting>
  <conditionalFormatting sqref="P89:P103">
    <cfRule type="containsText" dxfId="146" priority="2" operator="containsText" text="Fail">
      <formula>NOT(ISERROR(SEARCH("Fail",P89)))</formula>
    </cfRule>
  </conditionalFormatting>
  <conditionalFormatting sqref="P70:P87">
    <cfRule type="containsText" dxfId="145"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59496F48-086E-475F-93CE-AD6666342579}">
      <formula1>0</formula1>
    </dataValidation>
    <dataValidation type="whole" operator="greaterThan" allowBlank="1" showInputMessage="1" showErrorMessage="1" sqref="W9:W38" xr:uid="{32BA442D-A03F-4528-A59E-44419DF21934}">
      <formula1>0</formula1>
    </dataValidation>
    <dataValidation type="date" operator="greaterThan" allowBlank="1" showInputMessage="1" showErrorMessage="1" sqref="V9:V38" xr:uid="{ECEE141A-83CE-4259-9F47-F899C7368A20}">
      <formula1>36526</formula1>
    </dataValidation>
    <dataValidation type="list" allowBlank="1" showInputMessage="1" showErrorMessage="1" sqref="Y9:Y38" xr:uid="{DA951557-FCE3-4EEB-9D0B-51074383D61C}">
      <formula1>Corrected_Codes</formula1>
    </dataValidation>
    <dataValidation type="list" allowBlank="1" showInputMessage="1" showErrorMessage="1" sqref="Z9:Z38" xr:uid="{2362A3C7-DF30-4C48-BFA7-85E39C3FF9A6}">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3933436A-92FE-4940-AA31-F83794A9ACF2}">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A7ABCD-7B17-428C-8210-67D38A554FC5}">
  <sheetPr codeName="Sheet17">
    <tabColor theme="3" tint="0.39997558519241921"/>
    <pageSetUpPr fitToPage="1"/>
  </sheetPr>
  <dimension ref="A1:AN180"/>
  <sheetViews>
    <sheetView showGridLines="0" showRowColHeaders="0" topLeftCell="B116" zoomScale="80" zoomScaleNormal="80" zoomScaleSheetLayoutView="92" workbookViewId="0">
      <selection activeCell="O126" sqref="O126"/>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15</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ZB+ybfbWdShaBa9ooWFS742DNGl+w/criz8IrYxDrb6gLgpLGm4nCvNFjwAkHIgjF7X/mLGXnz/q9qpAIbyWFA==" saltValue="J9cDacjNiEFs/Yc8oXV5cQ=="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131" priority="10" operator="containsText" text="Fail">
      <formula>NOT(ISERROR(SEARCH("Fail",P1)))</formula>
    </cfRule>
  </conditionalFormatting>
  <conditionalFormatting sqref="AN9">
    <cfRule type="containsText" dxfId="130" priority="9" operator="containsText" text="Fail">
      <formula>NOT(ISERROR(SEARCH("Fail",AN9)))</formula>
    </cfRule>
  </conditionalFormatting>
  <conditionalFormatting sqref="P31:P38">
    <cfRule type="containsText" dxfId="129" priority="7" operator="containsText" text="Fail">
      <formula>NOT(ISERROR(SEARCH("Fail",P31)))</formula>
    </cfRule>
  </conditionalFormatting>
  <conditionalFormatting sqref="P19:P26">
    <cfRule type="containsText" dxfId="128" priority="6" operator="containsText" text="Fail">
      <formula>NOT(ISERROR(SEARCH("Fail",P19)))</formula>
    </cfRule>
  </conditionalFormatting>
  <conditionalFormatting sqref="P88">
    <cfRule type="containsText" dxfId="127" priority="5" operator="containsText" text="Fail">
      <formula>NOT(ISERROR(SEARCH("Fail",P88)))</formula>
    </cfRule>
  </conditionalFormatting>
  <conditionalFormatting sqref="P65:P69">
    <cfRule type="containsText" dxfId="126" priority="4" operator="containsText" text="Fail">
      <formula>NOT(ISERROR(SEARCH("Fail",P65)))</formula>
    </cfRule>
  </conditionalFormatting>
  <conditionalFormatting sqref="P104">
    <cfRule type="containsText" dxfId="125" priority="3" operator="containsText" text="Fail">
      <formula>NOT(ISERROR(SEARCH("Fail",P104)))</formula>
    </cfRule>
  </conditionalFormatting>
  <conditionalFormatting sqref="P89:P103">
    <cfRule type="containsText" dxfId="124" priority="2" operator="containsText" text="Fail">
      <formula>NOT(ISERROR(SEARCH("Fail",P89)))</formula>
    </cfRule>
  </conditionalFormatting>
  <conditionalFormatting sqref="P70:P87">
    <cfRule type="containsText" dxfId="123"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E4C6FA16-5F44-403A-A7DC-13490809470D}">
      <formula1>0</formula1>
    </dataValidation>
    <dataValidation type="whole" operator="greaterThan" allowBlank="1" showInputMessage="1" showErrorMessage="1" sqref="W9:W38" xr:uid="{25C461A7-16D5-4E19-B7BD-A3D9A3F7CF71}">
      <formula1>0</formula1>
    </dataValidation>
    <dataValidation type="date" operator="greaterThan" allowBlank="1" showInputMessage="1" showErrorMessage="1" sqref="V9:V38" xr:uid="{F75D3D63-6D1B-41CB-B193-E490B46AECC9}">
      <formula1>36526</formula1>
    </dataValidation>
    <dataValidation type="list" allowBlank="1" showInputMessage="1" showErrorMessage="1" sqref="Y9:Y38" xr:uid="{E8AEB1F2-ED35-4D0E-8224-468273BCB903}">
      <formula1>Corrected_Codes</formula1>
    </dataValidation>
    <dataValidation type="list" allowBlank="1" showInputMessage="1" showErrorMessage="1" sqref="Z9:Z38" xr:uid="{0FF75E4E-9605-4CBE-8ACC-FFA5F350D2BA}">
      <formula1>Disallowance_Codes</formula1>
    </dataValidation>
    <dataValidation type="list" showErrorMessage="1" errorTitle="Invalid Selection" error="Select either Yes, No, or N/A from the dropdown list. Click &quot;Cancel&quot; below, then update selection." sqref="O170:O178 O49:O50 O60:O61 O120:O121 O55 O9:O14 O66:O69 O106:O108 O126:O127 O113:O115 O132:O152 O154:O159 O161:O163 O165:O168 O19:O26 O43:O44 O90:O101 O74:O85 O31:O38" xr:uid="{E5527E61-4A78-4C3B-9773-3159168E47F7}">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981B4-14AB-42B3-BF21-61D1A0918301}">
  <sheetPr codeName="Sheet18">
    <tabColor theme="3" tint="0.39997558519241921"/>
    <pageSetUpPr fitToPage="1"/>
  </sheetPr>
  <dimension ref="A1:AN180"/>
  <sheetViews>
    <sheetView showGridLines="0" showRowColHeaders="0" topLeftCell="B122" zoomScale="80" zoomScaleNormal="80" zoomScaleSheetLayoutView="92" workbookViewId="0">
      <selection activeCell="O132" sqref="O132"/>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16</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lPI06NStLb1R91LK6mHir7qdXYNt093ORqRcR3WoZSnt/TcKsGvUnQ6n6WdZY4tLW8yGAyuj2JB8PmfQ73rEQA==" saltValue="foUpFpocumfu34j63d8+J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109" priority="10" operator="containsText" text="Fail">
      <formula>NOT(ISERROR(SEARCH("Fail",P1)))</formula>
    </cfRule>
  </conditionalFormatting>
  <conditionalFormatting sqref="AN9">
    <cfRule type="containsText" dxfId="108" priority="9" operator="containsText" text="Fail">
      <formula>NOT(ISERROR(SEARCH("Fail",AN9)))</formula>
    </cfRule>
  </conditionalFormatting>
  <conditionalFormatting sqref="P31:P38">
    <cfRule type="containsText" dxfId="107" priority="7" operator="containsText" text="Fail">
      <formula>NOT(ISERROR(SEARCH("Fail",P31)))</formula>
    </cfRule>
  </conditionalFormatting>
  <conditionalFormatting sqref="P19:P26">
    <cfRule type="containsText" dxfId="106" priority="6" operator="containsText" text="Fail">
      <formula>NOT(ISERROR(SEARCH("Fail",P19)))</formula>
    </cfRule>
  </conditionalFormatting>
  <conditionalFormatting sqref="P88">
    <cfRule type="containsText" dxfId="105" priority="5" operator="containsText" text="Fail">
      <formula>NOT(ISERROR(SEARCH("Fail",P88)))</formula>
    </cfRule>
  </conditionalFormatting>
  <conditionalFormatting sqref="P65:P69">
    <cfRule type="containsText" dxfId="104" priority="4" operator="containsText" text="Fail">
      <formula>NOT(ISERROR(SEARCH("Fail",P65)))</formula>
    </cfRule>
  </conditionalFormatting>
  <conditionalFormatting sqref="P104">
    <cfRule type="containsText" dxfId="103" priority="3" operator="containsText" text="Fail">
      <formula>NOT(ISERROR(SEARCH("Fail",P104)))</formula>
    </cfRule>
  </conditionalFormatting>
  <conditionalFormatting sqref="P89:P103">
    <cfRule type="containsText" dxfId="102" priority="2" operator="containsText" text="Fail">
      <formula>NOT(ISERROR(SEARCH("Fail",P89)))</formula>
    </cfRule>
  </conditionalFormatting>
  <conditionalFormatting sqref="P70:P87">
    <cfRule type="containsText" dxfId="101"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38BC6D67-EED0-48F4-8590-5EB14A0E9634}">
      <formula1>0</formula1>
    </dataValidation>
    <dataValidation type="whole" operator="greaterThan" allowBlank="1" showInputMessage="1" showErrorMessage="1" sqref="W9:W38" xr:uid="{BC598F12-C960-420D-9F57-4CD5A10BAA7A}">
      <formula1>0</formula1>
    </dataValidation>
    <dataValidation type="date" operator="greaterThan" allowBlank="1" showInputMessage="1" showErrorMessage="1" sqref="V9:V38" xr:uid="{96D8D9DB-7250-4372-8D0E-FF80B6F42451}">
      <formula1>36526</formula1>
    </dataValidation>
    <dataValidation type="list" allowBlank="1" showInputMessage="1" showErrorMessage="1" sqref="Y9:Y38" xr:uid="{3C64624D-C8E1-4787-923C-C8D98E3A0AFE}">
      <formula1>Corrected_Codes</formula1>
    </dataValidation>
    <dataValidation type="list" allowBlank="1" showInputMessage="1" showErrorMessage="1" sqref="Z9:Z38" xr:uid="{05B1BAC6-B93B-46BF-BB02-B66946AF099A}">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F9CE157D-53F6-48E1-85F3-F31B29DC2828}">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B880B-AF1F-41D7-AD30-8C5B4F1021CC}">
  <sheetPr codeName="Sheet34">
    <tabColor theme="3" tint="0.39997558519241921"/>
    <pageSetUpPr fitToPage="1"/>
  </sheetPr>
  <dimension ref="A1:AN180"/>
  <sheetViews>
    <sheetView showGridLines="0" showRowColHeaders="0" topLeftCell="B120" zoomScale="80" zoomScaleNormal="80" zoomScaleSheetLayoutView="92" workbookViewId="0">
      <selection activeCell="C129" sqref="C129:P129"/>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17</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pHmyrZfxu7EP3bLgFlGJ9Ije9i68I12Ra8B5I3+cHkr1FLe79GAzIbhmkr7bPjN+FiKCoQIcO6uW1+3uvGIfFQ==" saltValue="DiuQNNyv1l2xOKlN/BNzxw=="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87" priority="10" operator="containsText" text="Fail">
      <formula>NOT(ISERROR(SEARCH("Fail",P1)))</formula>
    </cfRule>
  </conditionalFormatting>
  <conditionalFormatting sqref="AN9">
    <cfRule type="containsText" dxfId="86" priority="9" operator="containsText" text="Fail">
      <formula>NOT(ISERROR(SEARCH("Fail",AN9)))</formula>
    </cfRule>
  </conditionalFormatting>
  <conditionalFormatting sqref="P31:P38">
    <cfRule type="containsText" dxfId="85" priority="7" operator="containsText" text="Fail">
      <formula>NOT(ISERROR(SEARCH("Fail",P31)))</formula>
    </cfRule>
  </conditionalFormatting>
  <conditionalFormatting sqref="P19:P26">
    <cfRule type="containsText" dxfId="84" priority="6" operator="containsText" text="Fail">
      <formula>NOT(ISERROR(SEARCH("Fail",P19)))</formula>
    </cfRule>
  </conditionalFormatting>
  <conditionalFormatting sqref="P88">
    <cfRule type="containsText" dxfId="83" priority="5" operator="containsText" text="Fail">
      <formula>NOT(ISERROR(SEARCH("Fail",P88)))</formula>
    </cfRule>
  </conditionalFormatting>
  <conditionalFormatting sqref="P65:P69">
    <cfRule type="containsText" dxfId="82" priority="4" operator="containsText" text="Fail">
      <formula>NOT(ISERROR(SEARCH("Fail",P65)))</formula>
    </cfRule>
  </conditionalFormatting>
  <conditionalFormatting sqref="P104">
    <cfRule type="containsText" dxfId="81" priority="3" operator="containsText" text="Fail">
      <formula>NOT(ISERROR(SEARCH("Fail",P104)))</formula>
    </cfRule>
  </conditionalFormatting>
  <conditionalFormatting sqref="P89:P103">
    <cfRule type="containsText" dxfId="80" priority="2" operator="containsText" text="Fail">
      <formula>NOT(ISERROR(SEARCH("Fail",P89)))</formula>
    </cfRule>
  </conditionalFormatting>
  <conditionalFormatting sqref="P70:P87">
    <cfRule type="containsText" dxfId="79"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AAF1742A-4565-4C1A-AD98-D620DE448498}">
      <formula1>0</formula1>
    </dataValidation>
    <dataValidation type="whole" operator="greaterThan" allowBlank="1" showInputMessage="1" showErrorMessage="1" sqref="W9:W38" xr:uid="{BB86032D-6E23-46E0-A252-02CD8589E398}">
      <formula1>0</formula1>
    </dataValidation>
    <dataValidation type="date" operator="greaterThan" allowBlank="1" showInputMessage="1" showErrorMessage="1" sqref="V9:V38" xr:uid="{2F03CBC4-D0DC-458D-847D-71AB3A45196D}">
      <formula1>36526</formula1>
    </dataValidation>
    <dataValidation type="list" allowBlank="1" showInputMessage="1" showErrorMessage="1" sqref="Y9:Y38" xr:uid="{1B76EAFA-21E6-43F6-9ABD-DB79449B46BC}">
      <formula1>Corrected_Codes</formula1>
    </dataValidation>
    <dataValidation type="list" allowBlank="1" showInputMessage="1" showErrorMessage="1" sqref="Z9:Z38" xr:uid="{A4DA10D1-C0D6-40AF-B79F-A1F83094B1BC}">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228CF62B-28FA-4212-B008-56B83B6DA8C5}">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63B6F-F0A4-4179-89D2-F8622BA940E1}">
  <sheetPr codeName="Sheet35">
    <tabColor theme="3" tint="0.39997558519241921"/>
    <pageSetUpPr fitToPage="1"/>
  </sheetPr>
  <dimension ref="A1:AN180"/>
  <sheetViews>
    <sheetView showGridLines="0" showRowColHeaders="0" topLeftCell="B121" zoomScale="80" zoomScaleNormal="80" zoomScaleSheetLayoutView="92" workbookViewId="0">
      <selection activeCell="O132" sqref="O132"/>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18</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pg/42vtYedo5ezCzFTZitGZTlTzBcqKpBheBABRHp2qMuXCq2p8eM0YKMfCLshOZkqEW4j/mENM956xV8nhGOg==" saltValue="FHG8ZOO8H1fWiFpn6Ui5x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65" priority="10" operator="containsText" text="Fail">
      <formula>NOT(ISERROR(SEARCH("Fail",P1)))</formula>
    </cfRule>
  </conditionalFormatting>
  <conditionalFormatting sqref="AN9">
    <cfRule type="containsText" dxfId="64" priority="9" operator="containsText" text="Fail">
      <formula>NOT(ISERROR(SEARCH("Fail",AN9)))</formula>
    </cfRule>
  </conditionalFormatting>
  <conditionalFormatting sqref="P31:P38">
    <cfRule type="containsText" dxfId="63" priority="7" operator="containsText" text="Fail">
      <formula>NOT(ISERROR(SEARCH("Fail",P31)))</formula>
    </cfRule>
  </conditionalFormatting>
  <conditionalFormatting sqref="P19:P26">
    <cfRule type="containsText" dxfId="62" priority="6" operator="containsText" text="Fail">
      <formula>NOT(ISERROR(SEARCH("Fail",P19)))</formula>
    </cfRule>
  </conditionalFormatting>
  <conditionalFormatting sqref="P88">
    <cfRule type="containsText" dxfId="61" priority="5" operator="containsText" text="Fail">
      <formula>NOT(ISERROR(SEARCH("Fail",P88)))</formula>
    </cfRule>
  </conditionalFormatting>
  <conditionalFormatting sqref="P65:P69">
    <cfRule type="containsText" dxfId="60" priority="4" operator="containsText" text="Fail">
      <formula>NOT(ISERROR(SEARCH("Fail",P65)))</formula>
    </cfRule>
  </conditionalFormatting>
  <conditionalFormatting sqref="P104">
    <cfRule type="containsText" dxfId="59" priority="3" operator="containsText" text="Fail">
      <formula>NOT(ISERROR(SEARCH("Fail",P104)))</formula>
    </cfRule>
  </conditionalFormatting>
  <conditionalFormatting sqref="P89:P103">
    <cfRule type="containsText" dxfId="58" priority="2" operator="containsText" text="Fail">
      <formula>NOT(ISERROR(SEARCH("Fail",P89)))</formula>
    </cfRule>
  </conditionalFormatting>
  <conditionalFormatting sqref="P70:P87">
    <cfRule type="containsText" dxfId="57"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49B203AD-36FB-48B4-972E-B7031D936087}">
      <formula1>0</formula1>
    </dataValidation>
    <dataValidation type="whole" operator="greaterThan" allowBlank="1" showInputMessage="1" showErrorMessage="1" sqref="W9:W38" xr:uid="{4FB2A481-F7DE-46D4-9E78-AE01F751D1D2}">
      <formula1>0</formula1>
    </dataValidation>
    <dataValidation type="date" operator="greaterThan" allowBlank="1" showInputMessage="1" showErrorMessage="1" sqref="V9:V38" xr:uid="{D86C11D3-6DBF-4E66-AB11-80144F9F3F4E}">
      <formula1>36526</formula1>
    </dataValidation>
    <dataValidation type="list" allowBlank="1" showInputMessage="1" showErrorMessage="1" sqref="Y9:Y38" xr:uid="{27589A4D-2825-47D5-A5C0-17B9BD8AC2ED}">
      <formula1>Corrected_Codes</formula1>
    </dataValidation>
    <dataValidation type="list" allowBlank="1" showInputMessage="1" showErrorMessage="1" sqref="Z9:Z38" xr:uid="{AD0AA2CF-BF7A-492D-9062-03E4DC6E49D7}">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13F7B45A-EF81-4E19-BBCE-D2154015C907}">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C7A10-F9F4-4789-B950-919F2502B5D3}">
  <sheetPr codeName="Sheet36">
    <tabColor theme="3" tint="0.39997558519241921"/>
    <pageSetUpPr fitToPage="1"/>
  </sheetPr>
  <dimension ref="A1:AN180"/>
  <sheetViews>
    <sheetView showGridLines="0" showRowColHeaders="0" topLeftCell="B114" zoomScale="80" zoomScaleNormal="80" zoomScaleSheetLayoutView="92" workbookViewId="0">
      <selection activeCell="O126" sqref="O126"/>
    </sheetView>
  </sheetViews>
  <sheetFormatPr defaultColWidth="9.5703125" defaultRowHeight="15" x14ac:dyDescent="0.2"/>
  <cols>
    <col min="1" max="1" width="79.570312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19</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60"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448</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30"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ybdyJ99XInbBQB3J0CadXWGnsvIjZIyMR/Wyuh7kDZbN4xWmhvSnElM6ebGWNJnkq6oIh0xx4nc2maYJPo4o6A==" saltValue="/ZlppiHF7HJOcja7ePm3Vg=="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43" priority="10" operator="containsText" text="Fail">
      <formula>NOT(ISERROR(SEARCH("Fail",P1)))</formula>
    </cfRule>
  </conditionalFormatting>
  <conditionalFormatting sqref="AN9">
    <cfRule type="containsText" dxfId="42" priority="9" operator="containsText" text="Fail">
      <formula>NOT(ISERROR(SEARCH("Fail",AN9)))</formula>
    </cfRule>
  </conditionalFormatting>
  <conditionalFormatting sqref="P31:P38">
    <cfRule type="containsText" dxfId="41" priority="7" operator="containsText" text="Fail">
      <formula>NOT(ISERROR(SEARCH("Fail",P31)))</formula>
    </cfRule>
  </conditionalFormatting>
  <conditionalFormatting sqref="P19:P26">
    <cfRule type="containsText" dxfId="40" priority="6" operator="containsText" text="Fail">
      <formula>NOT(ISERROR(SEARCH("Fail",P19)))</formula>
    </cfRule>
  </conditionalFormatting>
  <conditionalFormatting sqref="P88">
    <cfRule type="containsText" dxfId="39" priority="5" operator="containsText" text="Fail">
      <formula>NOT(ISERROR(SEARCH("Fail",P88)))</formula>
    </cfRule>
  </conditionalFormatting>
  <conditionalFormatting sqref="P65:P69">
    <cfRule type="containsText" dxfId="38" priority="4" operator="containsText" text="Fail">
      <formula>NOT(ISERROR(SEARCH("Fail",P65)))</formula>
    </cfRule>
  </conditionalFormatting>
  <conditionalFormatting sqref="P104">
    <cfRule type="containsText" dxfId="37" priority="3" operator="containsText" text="Fail">
      <formula>NOT(ISERROR(SEARCH("Fail",P104)))</formula>
    </cfRule>
  </conditionalFormatting>
  <conditionalFormatting sqref="P89:P103">
    <cfRule type="containsText" dxfId="36" priority="2" operator="containsText" text="Fail">
      <formula>NOT(ISERROR(SEARCH("Fail",P89)))</formula>
    </cfRule>
  </conditionalFormatting>
  <conditionalFormatting sqref="P70:P87">
    <cfRule type="containsText" dxfId="35"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114A49A8-34EC-402E-9CEA-9C0815D814B1}">
      <formula1>0</formula1>
    </dataValidation>
    <dataValidation type="whole" operator="greaterThan" allowBlank="1" showInputMessage="1" showErrorMessage="1" sqref="W9:W38" xr:uid="{6D8FEEBE-E5C1-4512-84D5-53B58BCF943C}">
      <formula1>0</formula1>
    </dataValidation>
    <dataValidation type="date" operator="greaterThan" allowBlank="1" showInputMessage="1" showErrorMessage="1" sqref="V9:V38" xr:uid="{429D3A32-62D2-48E4-BA1C-693C0542FF6C}">
      <formula1>36526</formula1>
    </dataValidation>
    <dataValidation type="list" allowBlank="1" showInputMessage="1" showErrorMessage="1" sqref="Y9:Y38" xr:uid="{F00F3FA3-FB61-44F5-BBDE-9DA2BDA24C0F}">
      <formula1>Corrected_Codes</formula1>
    </dataValidation>
    <dataValidation type="list" allowBlank="1" showInputMessage="1" showErrorMessage="1" sqref="Z9:Z38" xr:uid="{4EC78E5B-3FCF-41A8-A301-35F1ABC2EBC4}">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88270B66-F9CD-4B4A-B143-81E4CF3DAA86}">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4A4A86-32B8-4A98-8A89-088040D96C2E}">
  <sheetPr codeName="Sheet37">
    <tabColor theme="3" tint="0.39997558519241921"/>
    <pageSetUpPr fitToPage="1"/>
  </sheetPr>
  <dimension ref="A1:AN180"/>
  <sheetViews>
    <sheetView showGridLines="0" showRowColHeaders="0" topLeftCell="B121" zoomScale="80" zoomScaleNormal="80" zoomScaleSheetLayoutView="92" workbookViewId="0">
      <selection activeCell="C129" sqref="C129:P129"/>
    </sheetView>
  </sheetViews>
  <sheetFormatPr defaultColWidth="9.5703125" defaultRowHeight="15" x14ac:dyDescent="0.2"/>
  <cols>
    <col min="1" max="1" width="79.7109375" style="103" hidden="1" customWidth="1"/>
    <col min="2" max="2" width="8.28515625" style="4" customWidth="1"/>
    <col min="3" max="3" width="9.5703125" style="5" customWidth="1"/>
    <col min="4" max="4" width="5.7109375" style="1" customWidth="1"/>
    <col min="5" max="5" width="7.140625" style="1" customWidth="1"/>
    <col min="6" max="6" width="7.42578125" style="1" customWidth="1"/>
    <col min="7" max="7" width="6.28515625" style="1" customWidth="1"/>
    <col min="8" max="8" width="3.7109375" style="1" customWidth="1"/>
    <col min="9" max="9" width="8.42578125" style="1" customWidth="1"/>
    <col min="10" max="10" width="8" style="1" customWidth="1"/>
    <col min="11" max="11" width="6.42578125" style="1" customWidth="1"/>
    <col min="12" max="12" width="8.5703125" style="1" customWidth="1"/>
    <col min="13" max="13" width="12.7109375" style="1" customWidth="1"/>
    <col min="14" max="14" width="11.28515625" style="1" customWidth="1"/>
    <col min="15" max="15" width="10.28515625" style="5" customWidth="1"/>
    <col min="16" max="16" width="11.140625" style="4" customWidth="1"/>
    <col min="17" max="17" width="7.85546875" style="1" customWidth="1"/>
    <col min="18" max="18" width="12.42578125" customWidth="1"/>
    <col min="19" max="19" width="13.85546875" style="1" customWidth="1"/>
    <col min="20" max="20" width="13" style="1" customWidth="1"/>
    <col min="21" max="21" width="22.85546875" style="1" customWidth="1"/>
    <col min="22" max="22" width="17.7109375" style="1" customWidth="1"/>
    <col min="23" max="24" width="11.85546875" style="1" bestFit="1" customWidth="1"/>
    <col min="25" max="25" width="25.7109375" style="1" customWidth="1"/>
    <col min="26" max="26" width="36.28515625" style="11" customWidth="1"/>
    <col min="27" max="27" width="49.28515625" customWidth="1"/>
    <col min="29" max="29" width="25" customWidth="1"/>
    <col min="30" max="30" width="40.42578125" style="1" customWidth="1"/>
    <col min="31" max="16384" width="9.5703125" style="1"/>
  </cols>
  <sheetData>
    <row r="1" spans="1:40" s="5" customFormat="1" ht="15.75" x14ac:dyDescent="0.25">
      <c r="A1" s="103"/>
      <c r="B1" s="4"/>
      <c r="C1" s="266" t="s">
        <v>37</v>
      </c>
      <c r="D1" s="267"/>
      <c r="E1" s="267"/>
      <c r="F1" s="267"/>
      <c r="G1" s="268"/>
      <c r="I1" s="266" t="s">
        <v>38</v>
      </c>
      <c r="J1" s="267"/>
      <c r="K1" s="267"/>
      <c r="L1" s="268"/>
      <c r="N1" s="266" t="s">
        <v>437</v>
      </c>
      <c r="O1" s="267"/>
      <c r="P1" s="268"/>
      <c r="Y1" s="7"/>
      <c r="Z1" s="7"/>
    </row>
    <row r="2" spans="1:40" s="5" customFormat="1" x14ac:dyDescent="0.2">
      <c r="A2" s="103"/>
      <c r="B2" s="4"/>
      <c r="C2" s="269">
        <f>Org_Name</f>
        <v>0</v>
      </c>
      <c r="D2" s="270"/>
      <c r="E2" s="270"/>
      <c r="F2" s="270"/>
      <c r="G2" s="271"/>
      <c r="I2" s="269">
        <f>Program</f>
        <v>0</v>
      </c>
      <c r="J2" s="270"/>
      <c r="K2" s="270"/>
      <c r="L2" s="271"/>
      <c r="N2" s="47">
        <f>Period_Start</f>
        <v>0</v>
      </c>
      <c r="O2" s="78" t="s">
        <v>438</v>
      </c>
      <c r="P2" s="79">
        <f>Period_End</f>
        <v>0</v>
      </c>
      <c r="Y2" s="7"/>
      <c r="Z2" s="7"/>
    </row>
    <row r="3" spans="1:40" s="5" customFormat="1" x14ac:dyDescent="0.2">
      <c r="A3" s="103"/>
      <c r="B3" s="4"/>
      <c r="C3" s="80"/>
      <c r="Y3" s="7"/>
      <c r="Z3" s="7"/>
    </row>
    <row r="4" spans="1:40" s="5" customFormat="1" ht="15.75" x14ac:dyDescent="0.25">
      <c r="A4" s="103"/>
      <c r="B4" s="4"/>
      <c r="C4" s="81" t="s">
        <v>396</v>
      </c>
      <c r="E4" s="81" t="s">
        <v>320</v>
      </c>
      <c r="F4" s="82"/>
      <c r="G4" s="81"/>
      <c r="I4" s="83" t="s">
        <v>439</v>
      </c>
      <c r="J4" s="84"/>
      <c r="L4" s="83" t="s">
        <v>11</v>
      </c>
      <c r="M4" s="84"/>
      <c r="O4" s="83" t="s">
        <v>13</v>
      </c>
      <c r="P4" s="84"/>
      <c r="X4" s="7"/>
      <c r="Y4" s="7"/>
      <c r="Z4" s="7"/>
    </row>
    <row r="5" spans="1:40" s="5" customFormat="1" x14ac:dyDescent="0.2">
      <c r="A5" s="103"/>
      <c r="B5" s="4"/>
      <c r="C5" s="46">
        <v>20</v>
      </c>
      <c r="E5" s="281" t="str" cm="1">
        <f t="array" aca="1" ref="E5" ca="1">INDIRECT("MRN_"&amp;$C$5)</f>
        <v>N/A</v>
      </c>
      <c r="F5" s="282"/>
      <c r="G5" s="283"/>
      <c r="I5" s="284" cm="1">
        <f t="array" aca="1" ref="I5" ca="1">INDIRECT("DOB_"&amp;$C$5)</f>
        <v>0</v>
      </c>
      <c r="J5" s="285"/>
      <c r="L5" s="281" cm="1">
        <f t="array" aca="1" ref="L5" ca="1">INDIRECT("Ins_"&amp;$C$5)</f>
        <v>0</v>
      </c>
      <c r="M5" s="283"/>
      <c r="O5" s="85" cm="1">
        <f t="array" aca="1" ref="O5" ca="1">INDIRECT("Reviewer_"&amp;$C$5)</f>
        <v>0</v>
      </c>
      <c r="P5" s="86"/>
      <c r="Y5" s="7"/>
      <c r="Z5" s="7"/>
    </row>
    <row r="6" spans="1:40" x14ac:dyDescent="0.2">
      <c r="C6" s="80"/>
      <c r="D6" s="88"/>
      <c r="E6" s="87"/>
      <c r="F6" s="87"/>
      <c r="G6" s="87"/>
      <c r="H6" s="87"/>
      <c r="I6" s="87"/>
      <c r="J6" s="87"/>
      <c r="K6" s="87"/>
      <c r="L6" s="87"/>
      <c r="M6" s="87"/>
      <c r="N6" s="87"/>
      <c r="O6" s="87"/>
      <c r="U6" s="5"/>
      <c r="V6" s="5"/>
      <c r="W6" s="5"/>
      <c r="X6" s="5"/>
      <c r="Y6" s="7"/>
      <c r="Z6" s="7"/>
      <c r="AA6" s="5"/>
      <c r="AB6" s="1"/>
      <c r="AC6" s="1"/>
    </row>
    <row r="7" spans="1:40" ht="23.25" x14ac:dyDescent="0.25">
      <c r="C7" s="88" t="s">
        <v>440</v>
      </c>
      <c r="D7" s="172"/>
      <c r="E7" s="89"/>
      <c r="F7" s="89"/>
      <c r="G7" s="89"/>
      <c r="H7" s="89"/>
      <c r="I7" s="89"/>
      <c r="J7" s="89"/>
      <c r="K7" s="89"/>
      <c r="L7" s="89"/>
      <c r="M7" s="89"/>
      <c r="N7" s="89"/>
      <c r="O7" s="89"/>
      <c r="R7" s="17"/>
      <c r="S7" s="18"/>
      <c r="T7" s="18"/>
      <c r="U7" s="18"/>
      <c r="V7" s="18"/>
      <c r="W7" s="173" t="s">
        <v>441</v>
      </c>
      <c r="X7" s="173"/>
      <c r="Y7" s="173"/>
      <c r="Z7" s="19"/>
      <c r="AA7" s="20"/>
      <c r="AB7" s="1"/>
      <c r="AC7" s="1"/>
    </row>
    <row r="8" spans="1:40" ht="28.5" x14ac:dyDescent="0.25">
      <c r="A8" s="103" t="str">
        <f>IF($D8="","",$D8)</f>
        <v>INTAKE DOCUMENTS</v>
      </c>
      <c r="C8" s="90" t="s">
        <v>442</v>
      </c>
      <c r="D8" s="286" t="s">
        <v>81</v>
      </c>
      <c r="E8" s="287"/>
      <c r="F8" s="287"/>
      <c r="G8" s="287"/>
      <c r="H8" s="287"/>
      <c r="I8" s="287"/>
      <c r="J8" s="287"/>
      <c r="K8" s="287"/>
      <c r="L8" s="287"/>
      <c r="M8" s="287"/>
      <c r="N8" s="288"/>
      <c r="O8" s="91" t="s">
        <v>443</v>
      </c>
      <c r="P8" s="91" t="s">
        <v>444</v>
      </c>
      <c r="R8" s="107" t="s">
        <v>321</v>
      </c>
      <c r="S8" s="108" t="s">
        <v>322</v>
      </c>
      <c r="T8" s="107" t="s">
        <v>323</v>
      </c>
      <c r="U8" s="107" t="s">
        <v>324</v>
      </c>
      <c r="V8" s="107" t="s">
        <v>325</v>
      </c>
      <c r="W8" s="107" t="s">
        <v>394</v>
      </c>
      <c r="X8" s="109" t="s">
        <v>395</v>
      </c>
      <c r="Y8" s="110" t="s">
        <v>326</v>
      </c>
      <c r="Z8" s="111" t="s">
        <v>330</v>
      </c>
      <c r="AA8" s="111" t="s">
        <v>327</v>
      </c>
      <c r="AB8" s="1"/>
      <c r="AC8" s="1"/>
    </row>
    <row r="9" spans="1:40" ht="225" x14ac:dyDescent="0.2">
      <c r="A9" s="103" t="str">
        <f t="shared" ref="A9:A56" si="0">IF($D9="","",$D9)</f>
        <v xml:space="preserve">Are all of the following informing materials completed and included in the medical record? 
- Consent to treatment, signed and dated by the client
- Admission Agreement, signed and dated by the client
- Client's Rights, signed and dated by the client
- Evidence that Beneficiary Handbook has been provided to client
- Financial Agreement form
- Follow-Up Post Discharge Consent, signed and dated by the client
- Fair Hearing Rights information acknowledgement
- Notice of Privacy Practices
- HIPAA Confidentiality 
- Releases of Information compliant with 42 Code of Federal Regulations (CFR)
- Health Questionnaire </v>
      </c>
      <c r="B9" s="92"/>
      <c r="C9" s="93" t="s">
        <v>82</v>
      </c>
      <c r="D9" s="274" t="s">
        <v>83</v>
      </c>
      <c r="E9" s="275"/>
      <c r="F9" s="275"/>
      <c r="G9" s="275"/>
      <c r="H9" s="275"/>
      <c r="I9" s="275"/>
      <c r="J9" s="275"/>
      <c r="K9" s="275"/>
      <c r="L9" s="275"/>
      <c r="M9" s="275"/>
      <c r="N9" s="276"/>
      <c r="O9" s="64"/>
      <c r="P9" s="94" t="str">
        <f>IF(O9="","",IF(O9="Yes","Pass",IF(O9="No","Fail","N/A")))</f>
        <v/>
      </c>
      <c r="R9" s="118"/>
      <c r="S9" s="119"/>
      <c r="T9" s="119"/>
      <c r="U9" s="119"/>
      <c r="V9" s="120"/>
      <c r="W9" s="119"/>
      <c r="X9" s="121"/>
      <c r="Y9" s="122"/>
      <c r="Z9" s="123"/>
      <c r="AA9" s="124"/>
      <c r="AB9" s="95"/>
      <c r="AC9" s="95"/>
      <c r="AD9" s="95"/>
      <c r="AE9" s="95"/>
      <c r="AF9" s="95"/>
      <c r="AG9" s="95"/>
      <c r="AH9" s="95"/>
      <c r="AI9" s="95"/>
      <c r="AJ9" s="95"/>
      <c r="AK9" s="95"/>
      <c r="AL9" s="95"/>
      <c r="AM9" s="95"/>
      <c r="AN9" s="95"/>
    </row>
    <row r="10" spans="1:40" ht="45" x14ac:dyDescent="0.2">
      <c r="A10" s="103" t="str">
        <f t="shared" si="0"/>
        <v>If telehealth or telephone services are provided, is there documented consent (written or verbal) specific to the provision of telehealth services prior to initial delivery of services?</v>
      </c>
      <c r="B10" s="92"/>
      <c r="C10" s="93" t="s">
        <v>84</v>
      </c>
      <c r="D10" s="255" t="s">
        <v>85</v>
      </c>
      <c r="E10" s="256"/>
      <c r="F10" s="256"/>
      <c r="G10" s="256"/>
      <c r="H10" s="256"/>
      <c r="I10" s="256"/>
      <c r="J10" s="256"/>
      <c r="K10" s="256"/>
      <c r="L10" s="256"/>
      <c r="M10" s="256"/>
      <c r="N10" s="273"/>
      <c r="O10" s="64"/>
      <c r="P10" s="94" t="str">
        <f t="shared" ref="P10:P14" si="1">IF(O10="","",IF(O10="Yes","Pass",IF(O10="No","Fail","N/A")))</f>
        <v/>
      </c>
      <c r="R10" s="118"/>
      <c r="S10" s="118"/>
      <c r="T10" s="118"/>
      <c r="U10" s="118"/>
      <c r="V10" s="125"/>
      <c r="W10" s="118"/>
      <c r="X10" s="121"/>
      <c r="Y10" s="122"/>
      <c r="Z10" s="123"/>
      <c r="AA10" s="123"/>
      <c r="AB10" s="1"/>
      <c r="AC10" s="1"/>
    </row>
    <row r="11" spans="1:40" ht="180" x14ac:dyDescent="0.2">
      <c r="A11" s="103" t="str">
        <f t="shared" si="0"/>
        <v>Is all of the following demographic and identifying information included in the medical record:
- Client identifier (name, number, etc.)
- Date of birth
- Gender
- Race/ethnic backgrounds
- Address
- Documentation of client living arrangements while attending the program
- Telephone number
- Next of kin or emergency contact information (including phone number and consent of client to notify contact)</v>
      </c>
      <c r="C11" s="93" t="s">
        <v>86</v>
      </c>
      <c r="D11" s="255" t="s">
        <v>87</v>
      </c>
      <c r="E11" s="256"/>
      <c r="F11" s="256"/>
      <c r="G11" s="256"/>
      <c r="H11" s="256"/>
      <c r="I11" s="256"/>
      <c r="J11" s="256"/>
      <c r="K11" s="256"/>
      <c r="L11" s="256"/>
      <c r="M11" s="256"/>
      <c r="N11" s="273"/>
      <c r="O11" s="64"/>
      <c r="P11" s="94" t="str">
        <f t="shared" si="1"/>
        <v/>
      </c>
      <c r="R11" s="118"/>
      <c r="S11" s="118"/>
      <c r="T11" s="118"/>
      <c r="U11" s="118"/>
      <c r="V11" s="125"/>
      <c r="W11" s="118"/>
      <c r="X11" s="121"/>
      <c r="Y11" s="122"/>
      <c r="Z11" s="123"/>
      <c r="AA11" s="123"/>
      <c r="AB11" s="1"/>
      <c r="AC11" s="1"/>
    </row>
    <row r="12" spans="1:40" ht="30" x14ac:dyDescent="0.2">
      <c r="A12" s="103" t="str">
        <f t="shared" si="0"/>
        <v>For clients whose primary language is not English, is there evidence of informing materials provided to client in their primary/preferred language?</v>
      </c>
      <c r="B12" s="92"/>
      <c r="C12" s="93" t="s">
        <v>88</v>
      </c>
      <c r="D12" s="255" t="s">
        <v>89</v>
      </c>
      <c r="E12" s="256"/>
      <c r="F12" s="256"/>
      <c r="G12" s="256"/>
      <c r="H12" s="256"/>
      <c r="I12" s="256"/>
      <c r="J12" s="256"/>
      <c r="K12" s="256"/>
      <c r="L12" s="256"/>
      <c r="M12" s="256"/>
      <c r="N12" s="273"/>
      <c r="O12" s="64"/>
      <c r="P12" s="94" t="str">
        <f t="shared" si="1"/>
        <v/>
      </c>
      <c r="R12" s="118"/>
      <c r="S12" s="118"/>
      <c r="T12" s="118"/>
      <c r="U12" s="118"/>
      <c r="V12" s="125"/>
      <c r="W12" s="118"/>
      <c r="X12" s="121"/>
      <c r="Y12" s="122"/>
      <c r="Z12" s="123"/>
      <c r="AA12" s="123"/>
      <c r="AB12" s="1"/>
      <c r="AC12" s="1"/>
    </row>
    <row r="13" spans="1:40" ht="45" x14ac:dyDescent="0.2">
      <c r="A13" s="103" t="str">
        <f t="shared" si="0"/>
        <v xml:space="preserve">Do services include Body Specimen Screening (as applicable to this client)? If lab specimens show up positive, is there a corresponding note from the counselor that this was addressed by the counselor with the client? </v>
      </c>
      <c r="B13" s="92"/>
      <c r="C13" s="93" t="s">
        <v>90</v>
      </c>
      <c r="D13" s="255" t="s">
        <v>91</v>
      </c>
      <c r="E13" s="256"/>
      <c r="F13" s="256"/>
      <c r="G13" s="256"/>
      <c r="H13" s="256"/>
      <c r="I13" s="256"/>
      <c r="J13" s="256"/>
      <c r="K13" s="256"/>
      <c r="L13" s="256"/>
      <c r="M13" s="256"/>
      <c r="N13" s="273"/>
      <c r="O13" s="64"/>
      <c r="P13" s="94" t="str">
        <f t="shared" si="1"/>
        <v/>
      </c>
      <c r="R13" s="118"/>
      <c r="S13" s="118"/>
      <c r="T13" s="118"/>
      <c r="U13" s="118"/>
      <c r="V13" s="125"/>
      <c r="W13" s="118"/>
      <c r="X13" s="121"/>
      <c r="Y13" s="122"/>
      <c r="Z13" s="123"/>
      <c r="AA13" s="123"/>
      <c r="AB13" s="1"/>
      <c r="AC13" s="1"/>
    </row>
    <row r="14" spans="1:40" ht="30" x14ac:dyDescent="0.2">
      <c r="A14" s="103" t="str">
        <f t="shared" si="0"/>
        <v xml:space="preserve">Has the client's Medi-Cal eligibility been determined at least monthly with proof maintained in the record? </v>
      </c>
      <c r="B14" s="92"/>
      <c r="C14" s="93" t="s">
        <v>92</v>
      </c>
      <c r="D14" s="255" t="s">
        <v>93</v>
      </c>
      <c r="E14" s="256"/>
      <c r="F14" s="256"/>
      <c r="G14" s="256"/>
      <c r="H14" s="256"/>
      <c r="I14" s="256"/>
      <c r="J14" s="256"/>
      <c r="K14" s="256"/>
      <c r="L14" s="256"/>
      <c r="M14" s="256"/>
      <c r="N14" s="273"/>
      <c r="O14" s="64"/>
      <c r="P14" s="94" t="str">
        <f t="shared" si="1"/>
        <v/>
      </c>
      <c r="R14" s="118"/>
      <c r="S14" s="118"/>
      <c r="T14" s="118"/>
      <c r="U14" s="118"/>
      <c r="V14" s="125"/>
      <c r="W14" s="118"/>
      <c r="X14" s="121"/>
      <c r="Y14" s="122"/>
      <c r="Z14" s="123"/>
      <c r="AA14" s="123"/>
      <c r="AB14" s="1"/>
      <c r="AC14" s="1"/>
    </row>
    <row r="15" spans="1:40" ht="60" x14ac:dyDescent="0.2">
      <c r="A15" s="103" t="s">
        <v>445</v>
      </c>
      <c r="C15" s="272" t="s">
        <v>446</v>
      </c>
      <c r="D15" s="260"/>
      <c r="E15" s="260"/>
      <c r="F15" s="260"/>
      <c r="G15" s="260"/>
      <c r="H15" s="260"/>
      <c r="I15" s="260"/>
      <c r="J15" s="260"/>
      <c r="K15" s="260"/>
      <c r="L15" s="260"/>
      <c r="M15" s="260"/>
      <c r="N15" s="260"/>
      <c r="O15" s="260"/>
      <c r="P15" s="261"/>
      <c r="R15" s="118"/>
      <c r="S15" s="118"/>
      <c r="T15" s="118"/>
      <c r="U15" s="118"/>
      <c r="V15" s="125"/>
      <c r="W15" s="118"/>
      <c r="X15" s="121"/>
      <c r="Y15" s="122"/>
      <c r="Z15" s="123"/>
      <c r="AA15" s="123"/>
      <c r="AB15" s="1"/>
      <c r="AC15" s="1"/>
    </row>
    <row r="16" spans="1:40" x14ac:dyDescent="0.2">
      <c r="A16" s="103" t="str">
        <f t="shared" si="0"/>
        <v/>
      </c>
      <c r="B16" s="92"/>
      <c r="C16" s="231"/>
      <c r="D16" s="232"/>
      <c r="E16" s="232"/>
      <c r="F16" s="232"/>
      <c r="G16" s="232"/>
      <c r="H16" s="232"/>
      <c r="I16" s="232"/>
      <c r="J16" s="232"/>
      <c r="K16" s="232"/>
      <c r="L16" s="232"/>
      <c r="M16" s="232"/>
      <c r="N16" s="232"/>
      <c r="O16" s="232"/>
      <c r="P16" s="233"/>
      <c r="R16" s="118"/>
      <c r="S16" s="118"/>
      <c r="T16" s="118"/>
      <c r="U16" s="118"/>
      <c r="V16" s="125"/>
      <c r="W16" s="118"/>
      <c r="X16" s="126"/>
      <c r="Y16" s="122"/>
      <c r="Z16" s="123"/>
      <c r="AA16" s="123"/>
      <c r="AB16" s="1"/>
      <c r="AC16" s="1"/>
    </row>
    <row r="17" spans="1:29" ht="15.75" x14ac:dyDescent="0.2">
      <c r="A17" s="103" t="str">
        <f t="shared" si="0"/>
        <v/>
      </c>
      <c r="C17" s="97"/>
      <c r="D17" s="98"/>
      <c r="E17" s="99"/>
      <c r="F17" s="99"/>
      <c r="G17" s="99"/>
      <c r="H17" s="99"/>
      <c r="I17" s="99"/>
      <c r="J17" s="99"/>
      <c r="K17" s="99"/>
      <c r="L17" s="99"/>
      <c r="M17" s="99"/>
      <c r="N17" s="99"/>
      <c r="O17" s="99"/>
      <c r="R17" s="118"/>
      <c r="S17" s="118"/>
      <c r="T17" s="118"/>
      <c r="U17" s="118"/>
      <c r="V17" s="125"/>
      <c r="W17" s="118"/>
      <c r="X17" s="121"/>
      <c r="Y17" s="122"/>
      <c r="Z17" s="123"/>
      <c r="AA17" s="123"/>
      <c r="AB17" s="1"/>
      <c r="AC17" s="1"/>
    </row>
    <row r="18" spans="1:29" ht="15.75" x14ac:dyDescent="0.25">
      <c r="A18" s="103" t="str">
        <f t="shared" si="0"/>
        <v>ASSESSMENT / ASAM</v>
      </c>
      <c r="C18" s="100" t="s">
        <v>442</v>
      </c>
      <c r="D18" s="251" t="s">
        <v>94</v>
      </c>
      <c r="E18" s="251"/>
      <c r="F18" s="251"/>
      <c r="G18" s="251"/>
      <c r="H18" s="251"/>
      <c r="I18" s="251"/>
      <c r="J18" s="251"/>
      <c r="K18" s="251"/>
      <c r="L18" s="251"/>
      <c r="M18" s="251"/>
      <c r="N18" s="251"/>
      <c r="O18" s="101" t="s">
        <v>443</v>
      </c>
      <c r="P18" s="101" t="s">
        <v>444</v>
      </c>
      <c r="R18" s="118"/>
      <c r="S18" s="118"/>
      <c r="T18" s="118"/>
      <c r="U18" s="118"/>
      <c r="V18" s="125"/>
      <c r="W18" s="118"/>
      <c r="X18" s="121"/>
      <c r="Y18" s="122"/>
      <c r="Z18" s="123"/>
      <c r="AA18" s="123"/>
      <c r="AB18" s="1"/>
      <c r="AC18" s="1"/>
    </row>
    <row r="19" spans="1:29" ht="90" x14ac:dyDescent="0.2">
      <c r="A19" s="103" t="str">
        <f t="shared" si="0"/>
        <v xml:space="preserve">For clients 21 and over, is there a full assessment using the American Society of Addiction Medicine (ASAM) completed for the client within 30 days of client's first visit with a Licensed Practitioner of the Healing Arts (LPHA) or registered/certified counselor that includes a typed or legibly printed name, signature of
the service provider and date of signature? </v>
      </c>
      <c r="C19" s="96" t="s">
        <v>95</v>
      </c>
      <c r="D19" s="240" t="s">
        <v>96</v>
      </c>
      <c r="E19" s="239"/>
      <c r="F19" s="239"/>
      <c r="G19" s="239"/>
      <c r="H19" s="239"/>
      <c r="I19" s="239"/>
      <c r="J19" s="239"/>
      <c r="K19" s="239"/>
      <c r="L19" s="239"/>
      <c r="M19" s="239"/>
      <c r="N19" s="239"/>
      <c r="O19" s="64"/>
      <c r="P19" s="94" t="str">
        <f>IF(O19="","",IF(O19="Yes","Pass",IF(O19="No","Fail","N/A")))</f>
        <v/>
      </c>
      <c r="R19" s="118"/>
      <c r="S19" s="118"/>
      <c r="T19" s="118"/>
      <c r="U19" s="118"/>
      <c r="V19" s="125"/>
      <c r="W19" s="118"/>
      <c r="X19" s="121"/>
      <c r="Y19" s="122"/>
      <c r="Z19" s="123"/>
      <c r="AA19" s="123"/>
      <c r="AB19" s="1"/>
      <c r="AC19" s="1"/>
    </row>
    <row r="20" spans="1:29" ht="120" x14ac:dyDescent="0.2">
      <c r="A20" s="103" t="str">
        <f t="shared" si="0"/>
        <v>For clients under 21, or for adults experiencing homelessness, is there a full assessment using the ASAM completed within 60 days of the client's first visit with an LPHA or registered/certified counselor* that includes a typed or legibly printed name, signature of the service provider and date of signature? 
*(A full ASAM assessment is not required to deliver prevention and early intervention services for clients under 21; a brief screening ASAM criteria tool is sufficient for ASAM LOC 0.5).</v>
      </c>
      <c r="B20" s="92"/>
      <c r="C20" s="96" t="s">
        <v>97</v>
      </c>
      <c r="D20" s="240" t="s">
        <v>98</v>
      </c>
      <c r="E20" s="239"/>
      <c r="F20" s="239"/>
      <c r="G20" s="239"/>
      <c r="H20" s="239"/>
      <c r="I20" s="239"/>
      <c r="J20" s="239"/>
      <c r="K20" s="239"/>
      <c r="L20" s="239"/>
      <c r="M20" s="239"/>
      <c r="N20" s="239"/>
      <c r="O20" s="64"/>
      <c r="P20" s="94" t="str">
        <f t="shared" ref="P20:P26" si="2">IF(O20="","",IF(O20="Yes","Pass",IF(O20="No","Fail","N/A")))</f>
        <v/>
      </c>
      <c r="R20" s="118"/>
      <c r="S20" s="118"/>
      <c r="T20" s="118"/>
      <c r="U20" s="118"/>
      <c r="V20" s="125"/>
      <c r="W20" s="118"/>
      <c r="X20" s="121"/>
      <c r="Y20" s="122"/>
      <c r="Z20" s="123"/>
      <c r="AA20" s="123"/>
      <c r="AB20" s="1"/>
      <c r="AC20" s="1"/>
    </row>
    <row r="21" spans="1:29" ht="30" x14ac:dyDescent="0.2">
      <c r="A21" s="103" t="str">
        <f t="shared" si="0"/>
        <v>ASAM: Is the actual level of care either the same as the indicated Level of Care (LOC), or is the change sufficiently justified?</v>
      </c>
      <c r="B21" s="92"/>
      <c r="C21" s="96" t="s">
        <v>99</v>
      </c>
      <c r="D21" s="255" t="s">
        <v>100</v>
      </c>
      <c r="E21" s="256"/>
      <c r="F21" s="256"/>
      <c r="G21" s="256"/>
      <c r="H21" s="256"/>
      <c r="I21" s="256"/>
      <c r="J21" s="256"/>
      <c r="K21" s="256"/>
      <c r="L21" s="256"/>
      <c r="M21" s="256"/>
      <c r="N21" s="273"/>
      <c r="O21" s="64"/>
      <c r="P21" s="94" t="str">
        <f t="shared" si="2"/>
        <v/>
      </c>
      <c r="R21" s="118"/>
      <c r="S21" s="118"/>
      <c r="T21" s="118"/>
      <c r="U21" s="118"/>
      <c r="V21" s="125"/>
      <c r="W21" s="118"/>
      <c r="X21" s="126"/>
      <c r="Y21" s="122"/>
      <c r="Z21" s="123"/>
      <c r="AA21" s="123"/>
      <c r="AB21" s="1"/>
      <c r="AC21" s="1"/>
    </row>
    <row r="22" spans="1:29" ht="30" x14ac:dyDescent="0.2">
      <c r="A22" s="103" t="str">
        <f t="shared" si="0"/>
        <v>ASAM: Do the client-specific facts cited in each dimension support the severity rating chosen for that dimension?</v>
      </c>
      <c r="B22" s="92"/>
      <c r="C22" s="96" t="s">
        <v>101</v>
      </c>
      <c r="D22" s="194" t="s">
        <v>102</v>
      </c>
      <c r="E22" s="194"/>
      <c r="F22" s="194"/>
      <c r="G22" s="194"/>
      <c r="H22" s="194"/>
      <c r="I22" s="194"/>
      <c r="J22" s="194"/>
      <c r="K22" s="194"/>
      <c r="L22" s="194"/>
      <c r="M22" s="194"/>
      <c r="N22" s="194"/>
      <c r="O22" s="64"/>
      <c r="P22" s="94" t="str">
        <f t="shared" si="2"/>
        <v/>
      </c>
      <c r="R22" s="118"/>
      <c r="S22" s="118"/>
      <c r="T22" s="118"/>
      <c r="U22" s="118"/>
      <c r="V22" s="125"/>
      <c r="W22" s="118"/>
      <c r="X22" s="126"/>
      <c r="Y22" s="122"/>
      <c r="Z22" s="123"/>
      <c r="AA22" s="123"/>
      <c r="AB22" s="1"/>
      <c r="AC22" s="1"/>
    </row>
    <row r="23" spans="1:29" ht="30" x14ac:dyDescent="0.2">
      <c r="A23" s="103" t="str">
        <f t="shared" si="0"/>
        <v xml:space="preserve">ASAM: Is the indicated level of care supported by the severity ratings in each of the dimensions? </v>
      </c>
      <c r="B23" s="92"/>
      <c r="C23" s="96" t="s">
        <v>103</v>
      </c>
      <c r="D23" s="194" t="s">
        <v>104</v>
      </c>
      <c r="E23" s="194"/>
      <c r="F23" s="194"/>
      <c r="G23" s="194"/>
      <c r="H23" s="194"/>
      <c r="I23" s="194"/>
      <c r="J23" s="194"/>
      <c r="K23" s="194"/>
      <c r="L23" s="194"/>
      <c r="M23" s="194"/>
      <c r="N23" s="194"/>
      <c r="O23" s="64"/>
      <c r="P23" s="94" t="str">
        <f t="shared" si="2"/>
        <v/>
      </c>
      <c r="R23" s="118"/>
      <c r="S23" s="118"/>
      <c r="T23" s="118"/>
      <c r="U23" s="118"/>
      <c r="V23" s="125"/>
      <c r="W23" s="118"/>
      <c r="X23" s="126"/>
      <c r="Y23" s="122"/>
      <c r="Z23" s="123"/>
      <c r="AA23" s="123"/>
      <c r="AB23" s="1"/>
      <c r="AC23" s="1"/>
    </row>
    <row r="24" spans="1:29" ht="45" x14ac:dyDescent="0.2">
      <c r="A24" s="103" t="str">
        <f t="shared" si="0"/>
        <v>If there is an identified need for MAT services, is there evidence that the provider has either provided MAT directly or provided the client with a referral to MAT services ensuring that the client has followed through with referral?</v>
      </c>
      <c r="B24" s="92"/>
      <c r="C24" s="96" t="s">
        <v>105</v>
      </c>
      <c r="D24" s="194" t="s">
        <v>106</v>
      </c>
      <c r="E24" s="194"/>
      <c r="F24" s="194"/>
      <c r="G24" s="194"/>
      <c r="H24" s="194"/>
      <c r="I24" s="194"/>
      <c r="J24" s="194"/>
      <c r="K24" s="194"/>
      <c r="L24" s="194"/>
      <c r="M24" s="194"/>
      <c r="N24" s="194"/>
      <c r="O24" s="64"/>
      <c r="P24" s="94" t="str">
        <f t="shared" si="2"/>
        <v/>
      </c>
      <c r="R24" s="118"/>
      <c r="S24" s="118"/>
      <c r="T24" s="118"/>
      <c r="U24" s="118"/>
      <c r="V24" s="125"/>
      <c r="W24" s="118"/>
      <c r="X24" s="126"/>
      <c r="Y24" s="122"/>
      <c r="Z24" s="123"/>
      <c r="AA24" s="123"/>
      <c r="AB24" s="1"/>
      <c r="AC24" s="1"/>
    </row>
    <row r="25" spans="1:29" ht="30" x14ac:dyDescent="0.2">
      <c r="A25" s="103" t="str">
        <f t="shared" si="0"/>
        <v>Is there evidence of program/episode admission submitted within California Outcomes Measurement System (CalOMS) for Treatment (CalOMS-Tx)?</v>
      </c>
      <c r="B25" s="92"/>
      <c r="C25" s="96" t="s">
        <v>107</v>
      </c>
      <c r="D25" s="194" t="s">
        <v>108</v>
      </c>
      <c r="E25" s="194"/>
      <c r="F25" s="194"/>
      <c r="G25" s="194"/>
      <c r="H25" s="194"/>
      <c r="I25" s="194"/>
      <c r="J25" s="194"/>
      <c r="K25" s="194"/>
      <c r="L25" s="194"/>
      <c r="M25" s="194"/>
      <c r="N25" s="194"/>
      <c r="O25" s="64"/>
      <c r="P25" s="94" t="str">
        <f t="shared" si="2"/>
        <v/>
      </c>
      <c r="R25" s="118"/>
      <c r="S25" s="118"/>
      <c r="T25" s="118"/>
      <c r="U25" s="118"/>
      <c r="V25" s="125"/>
      <c r="W25" s="118"/>
      <c r="X25" s="126"/>
      <c r="Y25" s="122"/>
      <c r="Z25" s="123"/>
      <c r="AA25" s="123"/>
      <c r="AB25" s="1"/>
      <c r="AC25" s="1"/>
    </row>
    <row r="26" spans="1:29" ht="90" x14ac:dyDescent="0.2">
      <c r="A26" s="103" t="str">
        <f t="shared" si="0"/>
        <v>For clients under the age of 21: Does the assessment include identified safety issues such as: 
- Risk of suicide
- Current or history of physical and/or sexual abuse or perpetration of physical or sexual abuse on others
- Evaluation of risk to self or others</v>
      </c>
      <c r="B26" s="92"/>
      <c r="C26" s="96" t="s">
        <v>109</v>
      </c>
      <c r="D26" s="194" t="s">
        <v>110</v>
      </c>
      <c r="E26" s="194"/>
      <c r="F26" s="194"/>
      <c r="G26" s="194"/>
      <c r="H26" s="194"/>
      <c r="I26" s="194"/>
      <c r="J26" s="194"/>
      <c r="K26" s="194"/>
      <c r="L26" s="194"/>
      <c r="M26" s="194"/>
      <c r="N26" s="194"/>
      <c r="O26" s="64"/>
      <c r="P26" s="94" t="str">
        <f t="shared" si="2"/>
        <v/>
      </c>
      <c r="R26" s="118"/>
      <c r="S26" s="118"/>
      <c r="T26" s="118"/>
      <c r="U26" s="118"/>
      <c r="V26" s="125"/>
      <c r="W26" s="118"/>
      <c r="X26" s="126"/>
      <c r="Y26" s="122"/>
      <c r="Z26" s="123"/>
      <c r="AA26" s="123"/>
      <c r="AB26" s="1"/>
      <c r="AC26" s="1"/>
    </row>
    <row r="27" spans="1:29" ht="15.75" x14ac:dyDescent="0.2">
      <c r="A27" s="103" t="str">
        <f t="shared" si="0"/>
        <v/>
      </c>
      <c r="C27" s="248" t="s">
        <v>447</v>
      </c>
      <c r="D27" s="260"/>
      <c r="E27" s="260"/>
      <c r="F27" s="260"/>
      <c r="G27" s="260"/>
      <c r="H27" s="260"/>
      <c r="I27" s="260"/>
      <c r="J27" s="260"/>
      <c r="K27" s="260"/>
      <c r="L27" s="260"/>
      <c r="M27" s="260"/>
      <c r="N27" s="260"/>
      <c r="O27" s="260"/>
      <c r="P27" s="261"/>
      <c r="R27" s="118"/>
      <c r="S27" s="118"/>
      <c r="T27" s="118"/>
      <c r="U27" s="118"/>
      <c r="V27" s="125"/>
      <c r="W27" s="127"/>
      <c r="X27" s="126"/>
      <c r="Y27" s="122"/>
      <c r="Z27" s="123"/>
      <c r="AA27" s="123"/>
      <c r="AB27" s="1"/>
      <c r="AC27" s="1"/>
    </row>
    <row r="28" spans="1:29" ht="60" x14ac:dyDescent="0.2">
      <c r="A28" s="103" t="s">
        <v>445</v>
      </c>
      <c r="B28" s="92"/>
      <c r="C28" s="231"/>
      <c r="D28" s="232"/>
      <c r="E28" s="232"/>
      <c r="F28" s="232"/>
      <c r="G28" s="232"/>
      <c r="H28" s="232"/>
      <c r="I28" s="232"/>
      <c r="J28" s="232"/>
      <c r="K28" s="232"/>
      <c r="L28" s="232"/>
      <c r="M28" s="232"/>
      <c r="N28" s="232"/>
      <c r="O28" s="232"/>
      <c r="P28" s="233"/>
      <c r="R28" s="118"/>
      <c r="S28" s="118"/>
      <c r="T28" s="118"/>
      <c r="U28" s="118"/>
      <c r="V28" s="125"/>
      <c r="W28" s="127"/>
      <c r="X28" s="126"/>
      <c r="Y28" s="122"/>
      <c r="Z28" s="123"/>
      <c r="AA28" s="123"/>
      <c r="AB28" s="1"/>
      <c r="AC28" s="1"/>
    </row>
    <row r="29" spans="1:29" ht="15.75" x14ac:dyDescent="0.2">
      <c r="A29" s="103" t="str">
        <f t="shared" si="0"/>
        <v/>
      </c>
      <c r="C29" s="97"/>
      <c r="D29" s="98"/>
      <c r="E29" s="99"/>
      <c r="F29" s="99"/>
      <c r="G29" s="99"/>
      <c r="H29" s="99"/>
      <c r="I29" s="99"/>
      <c r="J29" s="99"/>
      <c r="K29" s="99"/>
      <c r="L29" s="99"/>
      <c r="M29" s="99"/>
      <c r="N29" s="99"/>
      <c r="O29" s="99"/>
      <c r="R29" s="118"/>
      <c r="S29" s="118"/>
      <c r="T29" s="118"/>
      <c r="U29" s="118"/>
      <c r="V29" s="125"/>
      <c r="W29" s="127"/>
      <c r="X29" s="126"/>
      <c r="Y29" s="122"/>
      <c r="Z29" s="123"/>
      <c r="AA29" s="123"/>
      <c r="AB29" s="1"/>
      <c r="AC29" s="1"/>
    </row>
    <row r="30" spans="1:29" ht="15.75" x14ac:dyDescent="0.25">
      <c r="A30" s="103" t="str">
        <f t="shared" si="0"/>
        <v>DIAGNOSIS, MEDICAL NECESSITY DETERMINATION, PHYSICAL EXAM</v>
      </c>
      <c r="C30" s="100" t="s">
        <v>442</v>
      </c>
      <c r="D30" s="289" t="s">
        <v>111</v>
      </c>
      <c r="E30" s="290"/>
      <c r="F30" s="290"/>
      <c r="G30" s="290"/>
      <c r="H30" s="290"/>
      <c r="I30" s="290"/>
      <c r="J30" s="290"/>
      <c r="K30" s="290"/>
      <c r="L30" s="290"/>
      <c r="M30" s="290"/>
      <c r="N30" s="291"/>
      <c r="O30" s="101" t="s">
        <v>443</v>
      </c>
      <c r="P30" s="101" t="s">
        <v>444</v>
      </c>
      <c r="R30" s="118"/>
      <c r="S30" s="118"/>
      <c r="T30" s="118"/>
      <c r="U30" s="118"/>
      <c r="V30" s="125"/>
      <c r="W30" s="127"/>
      <c r="X30" s="126"/>
      <c r="Y30" s="122"/>
      <c r="Z30" s="123"/>
      <c r="AA30" s="123"/>
      <c r="AB30" s="1"/>
      <c r="AC30" s="1"/>
    </row>
    <row r="31" spans="1:29" ht="165" x14ac:dyDescent="0.2">
      <c r="A31" s="103" t="str">
        <f t="shared" si="0"/>
        <v xml:space="preserve">Does the client have at least one diagnosis from the Diagnostic and Statistical Manual (DSM)  for Substance-Related and Addictive Disorder, with the exception of Tobacco-related Disorders and Non-Substance-Related Disorders? 
Or
Has the client had at least one diagnosis from the DSM for Substance-Related and Addictive Disorders, with the exception of Tobacco-Related Disorders and Non-Substance-Related Disorder, prior to being incarcerated or during incarceration, determined by substance use history? </v>
      </c>
      <c r="B31" s="92"/>
      <c r="C31" s="93" t="s">
        <v>112</v>
      </c>
      <c r="D31" s="194" t="s">
        <v>113</v>
      </c>
      <c r="E31" s="194"/>
      <c r="F31" s="194"/>
      <c r="G31" s="194"/>
      <c r="H31" s="194"/>
      <c r="I31" s="194"/>
      <c r="J31" s="194"/>
      <c r="K31" s="194"/>
      <c r="L31" s="194"/>
      <c r="M31" s="194"/>
      <c r="N31" s="194"/>
      <c r="O31" s="64"/>
      <c r="P31" s="94" t="str">
        <f t="shared" ref="P31:P38" si="3">IF(O31="","",IF(O31="Yes","Pass",IF(O31="No","Fail","N/A")))</f>
        <v/>
      </c>
      <c r="R31" s="118"/>
      <c r="S31" s="118"/>
      <c r="T31" s="118"/>
      <c r="U31" s="118"/>
      <c r="V31" s="125"/>
      <c r="W31" s="127"/>
      <c r="X31" s="126"/>
      <c r="Y31" s="122"/>
      <c r="Z31" s="123"/>
      <c r="AA31" s="123"/>
      <c r="AB31" s="1"/>
      <c r="AC31" s="1"/>
    </row>
    <row r="32" spans="1:29" ht="60" x14ac:dyDescent="0.2">
      <c r="A32" s="103" t="str">
        <f t="shared" si="0"/>
        <v xml:space="preserve">Is there documentation of basis for Substance Use Disorder (SUD) diagnosis established within 30 days (or 60 days for adults documented experiencing homelessness or clients under 21 years of age) by a Medical Director, Licensed Physician, or LPHA? </v>
      </c>
      <c r="B32" s="92"/>
      <c r="C32" s="93" t="s">
        <v>114</v>
      </c>
      <c r="D32" s="194" t="s">
        <v>115</v>
      </c>
      <c r="E32" s="194"/>
      <c r="F32" s="194"/>
      <c r="G32" s="194"/>
      <c r="H32" s="194"/>
      <c r="I32" s="194"/>
      <c r="J32" s="194"/>
      <c r="K32" s="194"/>
      <c r="L32" s="194"/>
      <c r="M32" s="194"/>
      <c r="N32" s="194"/>
      <c r="O32" s="64"/>
      <c r="P32" s="94" t="str">
        <f t="shared" si="3"/>
        <v/>
      </c>
      <c r="R32" s="118"/>
      <c r="S32" s="118"/>
      <c r="T32" s="118"/>
      <c r="U32" s="118"/>
      <c r="V32" s="125"/>
      <c r="W32" s="127"/>
      <c r="X32" s="126"/>
      <c r="Y32" s="122"/>
      <c r="Z32" s="123"/>
      <c r="AA32" s="123"/>
      <c r="AB32" s="1"/>
      <c r="AC32" s="1"/>
    </row>
    <row r="33" spans="1:29" ht="60" x14ac:dyDescent="0.2">
      <c r="A33" s="103" t="str">
        <f t="shared" si="0"/>
        <v>If the assessment was completed by an AOD counselor, is there documentation of a face-to-face or telehealth meeting between the counselor and the LPHA to review the assessment and intake information to determine medical necessity?</v>
      </c>
      <c r="B33" s="92"/>
      <c r="C33" s="93" t="s">
        <v>116</v>
      </c>
      <c r="D33" s="194" t="s">
        <v>117</v>
      </c>
      <c r="E33" s="194"/>
      <c r="F33" s="194"/>
      <c r="G33" s="194"/>
      <c r="H33" s="194"/>
      <c r="I33" s="194"/>
      <c r="J33" s="194"/>
      <c r="K33" s="194"/>
      <c r="L33" s="194"/>
      <c r="M33" s="194"/>
      <c r="N33" s="194"/>
      <c r="O33" s="64"/>
      <c r="P33" s="94" t="str">
        <f t="shared" si="3"/>
        <v/>
      </c>
      <c r="R33" s="118"/>
      <c r="S33" s="118"/>
      <c r="T33" s="118"/>
      <c r="U33" s="118"/>
      <c r="V33" s="125"/>
      <c r="W33" s="127"/>
      <c r="X33" s="126"/>
      <c r="Y33" s="122"/>
      <c r="Z33" s="123"/>
      <c r="AA33" s="123"/>
      <c r="AB33" s="1"/>
      <c r="AC33" s="1"/>
    </row>
    <row r="34" spans="1:29" ht="30" x14ac:dyDescent="0.2">
      <c r="A34" s="103" t="str">
        <f t="shared" si="0"/>
        <v>Has the Medical Director or LPHA typed or legibly printed their name,
and sign and date the diagnosis narrative documentation?</v>
      </c>
      <c r="B34" s="92"/>
      <c r="C34" s="93" t="s">
        <v>118</v>
      </c>
      <c r="D34" s="194" t="s">
        <v>119</v>
      </c>
      <c r="E34" s="194"/>
      <c r="F34" s="194"/>
      <c r="G34" s="194"/>
      <c r="H34" s="194"/>
      <c r="I34" s="194"/>
      <c r="J34" s="194"/>
      <c r="K34" s="194"/>
      <c r="L34" s="194"/>
      <c r="M34" s="194"/>
      <c r="N34" s="194"/>
      <c r="O34" s="64"/>
      <c r="P34" s="94" t="str">
        <f t="shared" si="3"/>
        <v/>
      </c>
      <c r="R34" s="118"/>
      <c r="S34" s="118"/>
      <c r="T34" s="118"/>
      <c r="U34" s="118"/>
      <c r="V34" s="125"/>
      <c r="W34" s="127"/>
      <c r="X34" s="126"/>
      <c r="Y34" s="122"/>
      <c r="Z34" s="123"/>
      <c r="AA34" s="123"/>
      <c r="AB34" s="1"/>
      <c r="AC34" s="1"/>
    </row>
    <row r="35" spans="1:29" ht="30" x14ac:dyDescent="0.2">
      <c r="A35" s="103" t="str">
        <f t="shared" si="0"/>
        <v>Are all applicable diagnoses present and consistent with the information noted in the medical record?</v>
      </c>
      <c r="B35" s="92"/>
      <c r="C35" s="93" t="s">
        <v>120</v>
      </c>
      <c r="D35" s="194" t="s">
        <v>121</v>
      </c>
      <c r="E35" s="194"/>
      <c r="F35" s="194"/>
      <c r="G35" s="194"/>
      <c r="H35" s="194"/>
      <c r="I35" s="194"/>
      <c r="J35" s="194"/>
      <c r="K35" s="194"/>
      <c r="L35" s="194"/>
      <c r="M35" s="194"/>
      <c r="N35" s="194"/>
      <c r="O35" s="64"/>
      <c r="P35" s="94" t="str">
        <f t="shared" si="3"/>
        <v/>
      </c>
      <c r="R35" s="118"/>
      <c r="S35" s="118"/>
      <c r="T35" s="118"/>
      <c r="U35" s="118"/>
      <c r="V35" s="125"/>
      <c r="W35" s="127"/>
      <c r="X35" s="126"/>
      <c r="Y35" s="122"/>
      <c r="Z35" s="123"/>
      <c r="AA35" s="123"/>
      <c r="AB35" s="1"/>
      <c r="AC35" s="1"/>
    </row>
    <row r="36" spans="1:29" ht="105" x14ac:dyDescent="0.2">
      <c r="A36" s="103" t="str">
        <f t="shared" si="0"/>
        <v>Does the clinical record substantiate the beneficiary's need for Drug Medi-Cal (DMC)/Drug Medi-Cal Organized Delivery System (DMC-ODS) services as appropriate to their age and in alignment with Behavioral Health Information Notice (BHIN) 23-001? If no, identify the services in the Services Addendum.
BHIN 22-063, Enclosure 3 - Reasons for Recoupment</v>
      </c>
      <c r="B36" s="92"/>
      <c r="C36" s="93" t="s">
        <v>122</v>
      </c>
      <c r="D36" s="194" t="s">
        <v>479</v>
      </c>
      <c r="E36" s="194"/>
      <c r="F36" s="194"/>
      <c r="G36" s="194"/>
      <c r="H36" s="194"/>
      <c r="I36" s="194"/>
      <c r="J36" s="194"/>
      <c r="K36" s="194"/>
      <c r="L36" s="194"/>
      <c r="M36" s="194"/>
      <c r="N36" s="194"/>
      <c r="O36" s="64"/>
      <c r="P36" s="94" t="str">
        <f t="shared" si="3"/>
        <v/>
      </c>
      <c r="R36" s="118"/>
      <c r="S36" s="118"/>
      <c r="T36" s="118"/>
      <c r="U36" s="118"/>
      <c r="V36" s="125"/>
      <c r="W36" s="127"/>
      <c r="X36" s="126"/>
      <c r="Y36" s="122"/>
      <c r="Z36" s="123"/>
      <c r="AA36" s="123"/>
      <c r="AB36" s="1"/>
      <c r="AC36" s="1"/>
    </row>
    <row r="37" spans="1:29" ht="30" x14ac:dyDescent="0.2">
      <c r="A37" s="103" t="str">
        <f t="shared" si="0"/>
        <v>Is there documentation of a physical exam completed within the 12 month period prior the client's admission date?</v>
      </c>
      <c r="B37" s="92"/>
      <c r="C37" s="93" t="s">
        <v>124</v>
      </c>
      <c r="D37" s="194" t="s">
        <v>125</v>
      </c>
      <c r="E37" s="194"/>
      <c r="F37" s="194"/>
      <c r="G37" s="194"/>
      <c r="H37" s="194"/>
      <c r="I37" s="194"/>
      <c r="J37" s="194"/>
      <c r="K37" s="194"/>
      <c r="L37" s="194"/>
      <c r="M37" s="194"/>
      <c r="N37" s="194"/>
      <c r="O37" s="64"/>
      <c r="P37" s="94" t="str">
        <f t="shared" si="3"/>
        <v/>
      </c>
      <c r="R37" s="118"/>
      <c r="S37" s="118"/>
      <c r="T37" s="118"/>
      <c r="U37" s="118"/>
      <c r="V37" s="125"/>
      <c r="W37" s="127"/>
      <c r="X37" s="126"/>
      <c r="Y37" s="122"/>
      <c r="Z37" s="123"/>
      <c r="AA37" s="123"/>
      <c r="AB37" s="1"/>
      <c r="AC37" s="1"/>
    </row>
    <row r="38" spans="1:29" ht="60" x14ac:dyDescent="0.2">
      <c r="A38" s="103" t="str">
        <f t="shared" si="0"/>
        <v>For clients aged 18-21 and younger than 12 who are receiving SUD treatment, is there documented clinical appropriateness with written protocol that addresses developmentally appropriate services for the client's age group?</v>
      </c>
      <c r="B38" s="92"/>
      <c r="C38" s="93" t="s">
        <v>126</v>
      </c>
      <c r="D38" s="194" t="s">
        <v>127</v>
      </c>
      <c r="E38" s="194"/>
      <c r="F38" s="194"/>
      <c r="G38" s="194"/>
      <c r="H38" s="194"/>
      <c r="I38" s="194"/>
      <c r="J38" s="194"/>
      <c r="K38" s="194"/>
      <c r="L38" s="194"/>
      <c r="M38" s="194"/>
      <c r="N38" s="194"/>
      <c r="O38" s="64"/>
      <c r="P38" s="94" t="str">
        <f t="shared" si="3"/>
        <v/>
      </c>
      <c r="R38" s="149"/>
      <c r="S38" s="149"/>
      <c r="T38" s="149"/>
      <c r="U38" s="149"/>
      <c r="V38" s="150"/>
      <c r="W38" s="149"/>
      <c r="X38" s="151"/>
      <c r="Y38" s="152"/>
      <c r="Z38" s="153"/>
      <c r="AA38" s="153"/>
      <c r="AC38" s="1"/>
    </row>
    <row r="39" spans="1:29" ht="15.75" x14ac:dyDescent="0.2">
      <c r="A39" s="103" t="str">
        <f t="shared" si="0"/>
        <v/>
      </c>
      <c r="C39" s="248" t="s">
        <v>449</v>
      </c>
      <c r="D39" s="249"/>
      <c r="E39" s="249"/>
      <c r="F39" s="249"/>
      <c r="G39" s="249"/>
      <c r="H39" s="249"/>
      <c r="I39" s="249"/>
      <c r="J39" s="249"/>
      <c r="K39" s="249"/>
      <c r="L39" s="249"/>
      <c r="M39" s="249"/>
      <c r="N39" s="249"/>
      <c r="O39" s="249"/>
      <c r="P39" s="250"/>
    </row>
    <row r="40" spans="1:29" ht="60" x14ac:dyDescent="0.2">
      <c r="A40" s="103" t="s">
        <v>445</v>
      </c>
      <c r="B40" s="92"/>
      <c r="C40" s="231"/>
      <c r="D40" s="232"/>
      <c r="E40" s="232"/>
      <c r="F40" s="232"/>
      <c r="G40" s="232"/>
      <c r="H40" s="232"/>
      <c r="I40" s="232"/>
      <c r="J40" s="232"/>
      <c r="K40" s="232"/>
      <c r="L40" s="232"/>
      <c r="M40" s="232"/>
      <c r="N40" s="232"/>
      <c r="O40" s="232"/>
      <c r="P40" s="233"/>
    </row>
    <row r="41" spans="1:29" ht="15.75" x14ac:dyDescent="0.2">
      <c r="A41" s="103" t="str">
        <f t="shared" si="0"/>
        <v/>
      </c>
      <c r="C41" s="97"/>
      <c r="D41" s="98"/>
      <c r="E41" s="99"/>
      <c r="F41" s="99"/>
      <c r="G41" s="99"/>
      <c r="H41" s="99"/>
      <c r="I41" s="99"/>
      <c r="J41" s="99"/>
      <c r="K41" s="99"/>
      <c r="L41" s="99"/>
      <c r="M41" s="99"/>
      <c r="N41" s="99"/>
      <c r="O41" s="99"/>
    </row>
    <row r="42" spans="1:29" ht="15.75" x14ac:dyDescent="0.25">
      <c r="A42" s="103" t="str">
        <f t="shared" si="0"/>
        <v>SERVICE COMPLIANCE VERIFICATION</v>
      </c>
      <c r="C42" s="100" t="s">
        <v>442</v>
      </c>
      <c r="D42" s="262" t="s">
        <v>128</v>
      </c>
      <c r="E42" s="263"/>
      <c r="F42" s="263"/>
      <c r="G42" s="263"/>
      <c r="H42" s="263"/>
      <c r="I42" s="263"/>
      <c r="J42" s="263"/>
      <c r="K42" s="263"/>
      <c r="L42" s="263"/>
      <c r="M42" s="263"/>
      <c r="N42" s="263"/>
      <c r="O42" s="101" t="s">
        <v>443</v>
      </c>
      <c r="P42" s="101" t="s">
        <v>444</v>
      </c>
    </row>
    <row r="43" spans="1:29" ht="30" x14ac:dyDescent="0.2">
      <c r="A43" s="103" t="str">
        <f t="shared" si="0"/>
        <v>For outpatient services: Have no more than 9 hours per week of counseling services been provided to the client?</v>
      </c>
      <c r="C43" s="136" t="s">
        <v>129</v>
      </c>
      <c r="D43" s="194" t="s">
        <v>130</v>
      </c>
      <c r="E43" s="194"/>
      <c r="F43" s="194"/>
      <c r="G43" s="194"/>
      <c r="H43" s="194"/>
      <c r="I43" s="194"/>
      <c r="J43" s="194"/>
      <c r="K43" s="194"/>
      <c r="L43" s="194"/>
      <c r="M43" s="194"/>
      <c r="N43" s="194"/>
      <c r="O43" s="64"/>
      <c r="P43" s="94" t="str">
        <f t="shared" ref="P43:P44" si="4">IF(O43="","",IF(O43="Yes","Pass",IF(O43="No","Fail","N/A")))</f>
        <v/>
      </c>
    </row>
    <row r="44" spans="1:29" ht="30" x14ac:dyDescent="0.2">
      <c r="A44" s="103" t="str">
        <f t="shared" si="0"/>
        <v>For intensive outpatient services: Have a minimum of 9 hours per week of counseling services been provided to the client?</v>
      </c>
      <c r="B44" s="92"/>
      <c r="C44" s="136" t="s">
        <v>131</v>
      </c>
      <c r="D44" s="194" t="s">
        <v>132</v>
      </c>
      <c r="E44" s="194"/>
      <c r="F44" s="194"/>
      <c r="G44" s="194"/>
      <c r="H44" s="194"/>
      <c r="I44" s="194"/>
      <c r="J44" s="194"/>
      <c r="K44" s="194"/>
      <c r="L44" s="194"/>
      <c r="M44" s="194"/>
      <c r="N44" s="194"/>
      <c r="O44" s="64"/>
      <c r="P44" s="94" t="str">
        <f t="shared" si="4"/>
        <v/>
      </c>
    </row>
    <row r="45" spans="1:29" ht="15.75" x14ac:dyDescent="0.2">
      <c r="A45" s="103" t="str">
        <f t="shared" si="0"/>
        <v/>
      </c>
      <c r="C45" s="248" t="s">
        <v>450</v>
      </c>
      <c r="D45" s="249"/>
      <c r="E45" s="249"/>
      <c r="F45" s="249"/>
      <c r="G45" s="249"/>
      <c r="H45" s="249"/>
      <c r="I45" s="249"/>
      <c r="J45" s="249"/>
      <c r="K45" s="249"/>
      <c r="L45" s="249"/>
      <c r="M45" s="249"/>
      <c r="N45" s="249"/>
      <c r="O45" s="249"/>
      <c r="P45" s="250"/>
    </row>
    <row r="46" spans="1:29" ht="60" x14ac:dyDescent="0.2">
      <c r="A46" s="103" t="s">
        <v>445</v>
      </c>
      <c r="B46" s="92"/>
      <c r="C46" s="231"/>
      <c r="D46" s="232"/>
      <c r="E46" s="232"/>
      <c r="F46" s="232"/>
      <c r="G46" s="232"/>
      <c r="H46" s="232"/>
      <c r="I46" s="232"/>
      <c r="J46" s="232"/>
      <c r="K46" s="232"/>
      <c r="L46" s="232"/>
      <c r="M46" s="232"/>
      <c r="N46" s="232"/>
      <c r="O46" s="232"/>
      <c r="P46" s="233"/>
    </row>
    <row r="47" spans="1:29" ht="15.75" x14ac:dyDescent="0.2">
      <c r="A47" s="103" t="str">
        <f t="shared" si="0"/>
        <v/>
      </c>
      <c r="C47" s="264"/>
      <c r="D47" s="265"/>
      <c r="E47" s="265"/>
      <c r="F47" s="265"/>
      <c r="G47" s="265"/>
      <c r="H47" s="265"/>
      <c r="I47" s="265"/>
      <c r="J47" s="265"/>
      <c r="K47" s="265"/>
      <c r="L47" s="265"/>
      <c r="M47" s="265"/>
      <c r="N47" s="265"/>
      <c r="O47" s="265"/>
    </row>
    <row r="48" spans="1:29" ht="15.75" x14ac:dyDescent="0.25">
      <c r="A48" s="103" t="str">
        <f t="shared" si="0"/>
        <v>GROUP SIGN-IN SHEET DOCUMENTATION</v>
      </c>
      <c r="C48" s="100" t="s">
        <v>442</v>
      </c>
      <c r="D48" s="234" t="s">
        <v>133</v>
      </c>
      <c r="E48" s="280"/>
      <c r="F48" s="280"/>
      <c r="G48" s="280"/>
      <c r="H48" s="280"/>
      <c r="I48" s="280"/>
      <c r="J48" s="280"/>
      <c r="K48" s="280"/>
      <c r="L48" s="280"/>
      <c r="M48" s="280"/>
      <c r="N48" s="280"/>
      <c r="O48" s="101" t="s">
        <v>443</v>
      </c>
      <c r="P48" s="101" t="s">
        <v>444</v>
      </c>
    </row>
    <row r="49" spans="1:16" ht="30" x14ac:dyDescent="0.2">
      <c r="A49" s="103" t="str">
        <f t="shared" si="0"/>
        <v>Are all groups limited to no less than 2 and no more than 12 clients with at least one Medi-Cal client in attendance?</v>
      </c>
      <c r="B49" s="92"/>
      <c r="C49" s="136" t="s">
        <v>134</v>
      </c>
      <c r="D49" s="255" t="s">
        <v>135</v>
      </c>
      <c r="E49" s="256"/>
      <c r="F49" s="256"/>
      <c r="G49" s="256"/>
      <c r="H49" s="256"/>
      <c r="I49" s="256"/>
      <c r="J49" s="256"/>
      <c r="K49" s="256"/>
      <c r="L49" s="256"/>
      <c r="M49" s="256"/>
      <c r="N49" s="273"/>
      <c r="O49" s="64"/>
      <c r="P49" s="94" t="str">
        <f>IF(O49="","",IF(O49="Yes","Pass",IF(O49="No","Fail","N/A")))</f>
        <v/>
      </c>
    </row>
    <row r="50" spans="1:16" ht="75" x14ac:dyDescent="0.2">
      <c r="A50" s="103" t="str">
        <f t="shared" si="0"/>
        <v>For every group counseling session are the following included:
- Name and signature of counselor(s)
- The date of the counseling session
- The topic of the counseling session
- The start and end time of the counseling session</v>
      </c>
      <c r="B50" s="103" t="s">
        <v>451</v>
      </c>
      <c r="C50" s="136" t="s">
        <v>136</v>
      </c>
      <c r="D50" s="255" t="s">
        <v>137</v>
      </c>
      <c r="E50" s="256"/>
      <c r="F50" s="256"/>
      <c r="G50" s="256"/>
      <c r="H50" s="256"/>
      <c r="I50" s="256"/>
      <c r="J50" s="256"/>
      <c r="K50" s="256"/>
      <c r="L50" s="256"/>
      <c r="M50" s="256"/>
      <c r="N50" s="273"/>
      <c r="O50" s="64"/>
      <c r="P50" s="94" t="str">
        <f>IF(O50="","",IF(O50="Yes","Pass",IF(O50="No","Fail","N/A")))</f>
        <v/>
      </c>
    </row>
    <row r="51" spans="1:16" ht="15.75" x14ac:dyDescent="0.25">
      <c r="A51" s="103" t="str">
        <f t="shared" si="0"/>
        <v/>
      </c>
      <c r="C51" s="257" t="s">
        <v>452</v>
      </c>
      <c r="D51" s="258"/>
      <c r="E51" s="258"/>
      <c r="F51" s="258"/>
      <c r="G51" s="258"/>
      <c r="H51" s="258"/>
      <c r="I51" s="258"/>
      <c r="J51" s="258"/>
      <c r="K51" s="258"/>
      <c r="L51" s="258"/>
      <c r="M51" s="258"/>
      <c r="N51" s="258"/>
      <c r="O51" s="258"/>
      <c r="P51" s="259"/>
    </row>
    <row r="52" spans="1:16" ht="60" x14ac:dyDescent="0.2">
      <c r="A52" s="103" t="s">
        <v>445</v>
      </c>
      <c r="B52" s="92"/>
      <c r="C52" s="231"/>
      <c r="D52" s="232"/>
      <c r="E52" s="232"/>
      <c r="F52" s="232"/>
      <c r="G52" s="232"/>
      <c r="H52" s="232"/>
      <c r="I52" s="232"/>
      <c r="J52" s="232"/>
      <c r="K52" s="232"/>
      <c r="L52" s="232"/>
      <c r="M52" s="232"/>
      <c r="N52" s="232"/>
      <c r="O52" s="232"/>
      <c r="P52" s="233"/>
    </row>
    <row r="53" spans="1:16" x14ac:dyDescent="0.2">
      <c r="A53" s="103" t="str">
        <f t="shared" si="0"/>
        <v/>
      </c>
      <c r="O53" s="1"/>
    </row>
    <row r="54" spans="1:16" ht="15.75" x14ac:dyDescent="0.25">
      <c r="A54" s="103" t="str">
        <f t="shared" si="0"/>
        <v>DISCHARGE DOCUMENTATION</v>
      </c>
      <c r="C54" s="100" t="s">
        <v>442</v>
      </c>
      <c r="D54" s="234" t="s">
        <v>138</v>
      </c>
      <c r="E54" s="234"/>
      <c r="F54" s="234"/>
      <c r="G54" s="234"/>
      <c r="H54" s="234"/>
      <c r="I54" s="234"/>
      <c r="J54" s="234"/>
      <c r="K54" s="234"/>
      <c r="L54" s="234"/>
      <c r="M54" s="234"/>
      <c r="N54" s="234"/>
      <c r="O54" s="101" t="s">
        <v>443</v>
      </c>
      <c r="P54" s="101" t="s">
        <v>444</v>
      </c>
    </row>
    <row r="55" spans="1:16" ht="30" x14ac:dyDescent="0.2">
      <c r="A55" s="103" t="str">
        <f t="shared" si="0"/>
        <v>Is there evidence of CalOMS-Tx annual (if applicable) and discharge information submitted for program/episode?</v>
      </c>
      <c r="C55" s="136" t="s">
        <v>139</v>
      </c>
      <c r="D55" s="194" t="s">
        <v>140</v>
      </c>
      <c r="E55" s="194"/>
      <c r="F55" s="194"/>
      <c r="G55" s="194"/>
      <c r="H55" s="194"/>
      <c r="I55" s="194"/>
      <c r="J55" s="194"/>
      <c r="K55" s="194"/>
      <c r="L55" s="194"/>
      <c r="M55" s="194"/>
      <c r="N55" s="194"/>
      <c r="O55" s="64"/>
      <c r="P55" s="94" t="str">
        <f>IF(O55="","",IF(O55="Yes","Pass",IF(O55="No","Fail","N/A")))</f>
        <v/>
      </c>
    </row>
    <row r="56" spans="1:16" x14ac:dyDescent="0.2">
      <c r="A56" s="103" t="str">
        <f t="shared" si="0"/>
        <v/>
      </c>
      <c r="C56" s="248" t="s">
        <v>453</v>
      </c>
      <c r="D56" s="229"/>
      <c r="E56" s="229"/>
      <c r="F56" s="229"/>
      <c r="G56" s="229"/>
      <c r="H56" s="229"/>
      <c r="I56" s="229"/>
      <c r="J56" s="229"/>
      <c r="K56" s="229"/>
      <c r="L56" s="229"/>
      <c r="M56" s="229"/>
      <c r="N56" s="229"/>
      <c r="O56" s="229"/>
      <c r="P56" s="230"/>
    </row>
    <row r="57" spans="1:16" ht="60" x14ac:dyDescent="0.2">
      <c r="A57" s="103" t="s">
        <v>445</v>
      </c>
      <c r="B57" s="92"/>
      <c r="C57" s="231"/>
      <c r="D57" s="232"/>
      <c r="E57" s="232"/>
      <c r="F57" s="232"/>
      <c r="G57" s="232"/>
      <c r="H57" s="232"/>
      <c r="I57" s="232"/>
      <c r="J57" s="232"/>
      <c r="K57" s="232"/>
      <c r="L57" s="232"/>
      <c r="M57" s="232"/>
      <c r="N57" s="232"/>
      <c r="O57" s="232"/>
      <c r="P57" s="233"/>
    </row>
    <row r="58" spans="1:16" x14ac:dyDescent="0.2">
      <c r="A58" s="103" t="str">
        <f t="shared" ref="A58:A161" si="5">IF($D58="","",$D58)</f>
        <v/>
      </c>
      <c r="N58" s="102"/>
      <c r="O58" s="1"/>
      <c r="P58" s="1"/>
    </row>
    <row r="59" spans="1:16" ht="15.75" x14ac:dyDescent="0.25">
      <c r="A59" s="103" t="str">
        <f t="shared" si="5"/>
        <v>PERINATAL SERVICES</v>
      </c>
      <c r="C59" s="100" t="s">
        <v>442</v>
      </c>
      <c r="D59" s="234" t="s">
        <v>141</v>
      </c>
      <c r="E59" s="280"/>
      <c r="F59" s="280"/>
      <c r="G59" s="280"/>
      <c r="H59" s="280"/>
      <c r="I59" s="280"/>
      <c r="J59" s="280"/>
      <c r="K59" s="280"/>
      <c r="L59" s="280"/>
      <c r="M59" s="280"/>
      <c r="N59" s="280"/>
      <c r="O59" s="101" t="s">
        <v>443</v>
      </c>
      <c r="P59" s="101" t="s">
        <v>444</v>
      </c>
    </row>
    <row r="60" spans="1:16" ht="45" x14ac:dyDescent="0.2">
      <c r="A60" s="103" t="str">
        <f t="shared" si="5"/>
        <v>Do services rendered address treatment and recovery issues specific to pregnant and postpartum women such as relationships, sexual and physical abuse, and development of parenting skills?</v>
      </c>
      <c r="C60" s="136" t="s">
        <v>142</v>
      </c>
      <c r="D60" s="194" t="s">
        <v>143</v>
      </c>
      <c r="E60" s="194"/>
      <c r="F60" s="194"/>
      <c r="G60" s="194"/>
      <c r="H60" s="194"/>
      <c r="I60" s="194"/>
      <c r="J60" s="194"/>
      <c r="K60" s="194"/>
      <c r="L60" s="194"/>
      <c r="M60" s="194"/>
      <c r="N60" s="194"/>
      <c r="O60" s="64"/>
      <c r="P60" s="94" t="str">
        <f>IF(O60="","",IF(O60="Yes","Pass",IF(O60="No","Fail","N/A")))</f>
        <v/>
      </c>
    </row>
    <row r="61" spans="1:16" ht="30" x14ac:dyDescent="0.2">
      <c r="A61" s="103" t="str">
        <f t="shared" si="5"/>
        <v>Does the medical documentation substantiate the client's pregnancy and is the last day of pregnancy documented in the client's record?</v>
      </c>
      <c r="C61" s="136" t="s">
        <v>144</v>
      </c>
      <c r="D61" s="194" t="s">
        <v>145</v>
      </c>
      <c r="E61" s="194"/>
      <c r="F61" s="194"/>
      <c r="G61" s="194"/>
      <c r="H61" s="194"/>
      <c r="I61" s="194"/>
      <c r="J61" s="194"/>
      <c r="K61" s="194"/>
      <c r="L61" s="194"/>
      <c r="M61" s="194"/>
      <c r="N61" s="194"/>
      <c r="O61" s="64"/>
      <c r="P61" s="94" t="str">
        <f>IF(O61="","",IF(O61="Yes","Pass",IF(O61="No","Fail","N/A")))</f>
        <v/>
      </c>
    </row>
    <row r="62" spans="1:16" ht="15.75" x14ac:dyDescent="0.25">
      <c r="A62" s="103" t="str">
        <f t="shared" si="5"/>
        <v/>
      </c>
      <c r="C62" s="257" t="s">
        <v>454</v>
      </c>
      <c r="D62" s="258"/>
      <c r="E62" s="258"/>
      <c r="F62" s="258"/>
      <c r="G62" s="258"/>
      <c r="H62" s="258"/>
      <c r="I62" s="258"/>
      <c r="J62" s="258"/>
      <c r="K62" s="258"/>
      <c r="L62" s="258"/>
      <c r="M62" s="258"/>
      <c r="N62" s="258"/>
      <c r="O62" s="258"/>
      <c r="P62" s="259"/>
    </row>
    <row r="63" spans="1:16" ht="60" x14ac:dyDescent="0.2">
      <c r="A63" s="103" t="s">
        <v>445</v>
      </c>
      <c r="C63" s="231"/>
      <c r="D63" s="232"/>
      <c r="E63" s="232"/>
      <c r="F63" s="232"/>
      <c r="G63" s="232"/>
      <c r="H63" s="232"/>
      <c r="I63" s="232"/>
      <c r="J63" s="232"/>
      <c r="K63" s="232"/>
      <c r="L63" s="232"/>
      <c r="M63" s="232"/>
      <c r="N63" s="232"/>
      <c r="O63" s="232"/>
      <c r="P63" s="233"/>
    </row>
    <row r="64" spans="1:16" x14ac:dyDescent="0.2">
      <c r="A64" s="103" t="str">
        <f t="shared" si="5"/>
        <v/>
      </c>
      <c r="P64" s="1"/>
    </row>
    <row r="65" spans="1:16" ht="15.75" x14ac:dyDescent="0.25">
      <c r="A65" s="103" t="str">
        <f t="shared" si="5"/>
        <v>PROBLEM LIST</v>
      </c>
      <c r="C65" s="100" t="s">
        <v>442</v>
      </c>
      <c r="D65" s="251" t="s">
        <v>146</v>
      </c>
      <c r="E65" s="251"/>
      <c r="F65" s="251"/>
      <c r="G65" s="251"/>
      <c r="H65" s="251"/>
      <c r="I65" s="251"/>
      <c r="J65" s="251"/>
      <c r="K65" s="251"/>
      <c r="L65" s="251"/>
      <c r="M65" s="251"/>
      <c r="N65" s="251"/>
      <c r="O65" s="101" t="s">
        <v>443</v>
      </c>
      <c r="P65" s="101" t="s">
        <v>444</v>
      </c>
    </row>
    <row r="66" spans="1:16" ht="18" x14ac:dyDescent="0.2">
      <c r="A66" s="103" t="str">
        <f t="shared" si="5"/>
        <v>Is there a problem list present in the chart that includes all required elements?</v>
      </c>
      <c r="C66" s="158" t="s">
        <v>147</v>
      </c>
      <c r="D66" s="240" t="s">
        <v>148</v>
      </c>
      <c r="E66" s="239"/>
      <c r="F66" s="239"/>
      <c r="G66" s="239"/>
      <c r="H66" s="239"/>
      <c r="I66" s="239"/>
      <c r="J66" s="239"/>
      <c r="K66" s="239"/>
      <c r="L66" s="239"/>
      <c r="M66" s="239"/>
      <c r="N66" s="239"/>
      <c r="O66" s="64"/>
      <c r="P66" s="94" t="str">
        <f>IF(O66="","",IF(O66="Yes","Pass",IF(O66="No","Fail","N/A")))</f>
        <v/>
      </c>
    </row>
    <row r="67" spans="1:16" ht="45" x14ac:dyDescent="0.2">
      <c r="A67" s="103" t="str">
        <f t="shared" si="5"/>
        <v>Is the name and  title present of each provider that identified, added or removed items from the problem list as well as the date the items were identified, added or removed?</v>
      </c>
      <c r="C67" s="96" t="s">
        <v>149</v>
      </c>
      <c r="D67" s="240" t="s">
        <v>150</v>
      </c>
      <c r="E67" s="239"/>
      <c r="F67" s="239"/>
      <c r="G67" s="239"/>
      <c r="H67" s="239"/>
      <c r="I67" s="239"/>
      <c r="J67" s="239"/>
      <c r="K67" s="239"/>
      <c r="L67" s="239"/>
      <c r="M67" s="239"/>
      <c r="N67" s="239"/>
      <c r="O67" s="64"/>
      <c r="P67" s="94" t="str">
        <f>IF(O67="","",IF(O67="Yes","Pass",IF(O67="No","Fail","N/A")))</f>
        <v/>
      </c>
    </row>
    <row r="68" spans="1:16" ht="45" x14ac:dyDescent="0.2">
      <c r="A68" s="103" t="str">
        <f t="shared" si="5"/>
        <v xml:space="preserve">Has the problem list been updated on an ongoing basis to reflect the current presentation of the beneficiary and within a reasonable time and in accordance with generally accepted standards of practice?  </v>
      </c>
      <c r="C68" s="96" t="s">
        <v>151</v>
      </c>
      <c r="D68" s="240" t="s">
        <v>152</v>
      </c>
      <c r="E68" s="239"/>
      <c r="F68" s="239"/>
      <c r="G68" s="239"/>
      <c r="H68" s="239"/>
      <c r="I68" s="239"/>
      <c r="J68" s="239"/>
      <c r="K68" s="239"/>
      <c r="L68" s="239"/>
      <c r="M68" s="239"/>
      <c r="N68" s="239"/>
      <c r="O68" s="64"/>
      <c r="P68" s="94" t="str">
        <f>IF(O68="","",IF(O68="Yes","Pass",IF(O68="No","Fail","N/A")))</f>
        <v/>
      </c>
    </row>
    <row r="69" spans="1:16" ht="60" x14ac:dyDescent="0.2">
      <c r="A69" s="103" t="str">
        <f t="shared" si="5"/>
        <v>Does the problem list reflect the current client needs, including any identified diagnoses, social determinants of health and/or Z codes and has the problem list been updated any time there is a relevant change to the beneficiary's condition?</v>
      </c>
      <c r="C69" s="96" t="s">
        <v>153</v>
      </c>
      <c r="D69" s="240" t="s">
        <v>154</v>
      </c>
      <c r="E69" s="239"/>
      <c r="F69" s="239"/>
      <c r="G69" s="239"/>
      <c r="H69" s="239"/>
      <c r="I69" s="239"/>
      <c r="J69" s="239"/>
      <c r="K69" s="239"/>
      <c r="L69" s="239"/>
      <c r="M69" s="239"/>
      <c r="N69" s="239"/>
      <c r="O69" s="64"/>
      <c r="P69" s="94" t="str">
        <f>IF(O69="","",IF(O69="Yes","Pass",IF(O69="No","Fail","N/A")))</f>
        <v/>
      </c>
    </row>
    <row r="70" spans="1:16" ht="15.75" x14ac:dyDescent="0.2">
      <c r="A70" s="103" t="str">
        <f t="shared" si="5"/>
        <v/>
      </c>
      <c r="C70" s="248" t="s">
        <v>455</v>
      </c>
      <c r="D70" s="260"/>
      <c r="E70" s="260"/>
      <c r="F70" s="260"/>
      <c r="G70" s="260"/>
      <c r="H70" s="260"/>
      <c r="I70" s="260"/>
      <c r="J70" s="260"/>
      <c r="K70" s="260"/>
      <c r="L70" s="260"/>
      <c r="M70" s="260"/>
      <c r="N70" s="260"/>
      <c r="O70" s="260"/>
      <c r="P70" s="261"/>
    </row>
    <row r="71" spans="1:16" ht="60" x14ac:dyDescent="0.2">
      <c r="A71" s="103" t="s">
        <v>445</v>
      </c>
      <c r="C71" s="231"/>
      <c r="D71" s="232"/>
      <c r="E71" s="232"/>
      <c r="F71" s="232"/>
      <c r="G71" s="232"/>
      <c r="H71" s="232"/>
      <c r="I71" s="232"/>
      <c r="J71" s="232"/>
      <c r="K71" s="232"/>
      <c r="L71" s="232"/>
      <c r="M71" s="232"/>
      <c r="N71" s="232"/>
      <c r="O71" s="232"/>
      <c r="P71" s="233"/>
    </row>
    <row r="72" spans="1:16" ht="15.75" x14ac:dyDescent="0.2">
      <c r="A72" s="103" t="str">
        <f t="shared" si="5"/>
        <v/>
      </c>
      <c r="C72" s="97"/>
      <c r="D72" s="98"/>
      <c r="E72" s="99"/>
      <c r="F72" s="99"/>
      <c r="G72" s="99"/>
      <c r="H72" s="99"/>
      <c r="I72" s="99"/>
      <c r="J72" s="99"/>
      <c r="K72" s="99"/>
      <c r="L72" s="99"/>
      <c r="M72" s="99"/>
      <c r="N72" s="99"/>
      <c r="O72" s="99"/>
    </row>
    <row r="73" spans="1:16" ht="15.75" x14ac:dyDescent="0.25">
      <c r="A73" s="103" t="str">
        <f t="shared" si="5"/>
        <v>PROGRESS NOTES</v>
      </c>
      <c r="C73" s="100" t="s">
        <v>442</v>
      </c>
      <c r="D73" s="251" t="s">
        <v>155</v>
      </c>
      <c r="E73" s="251"/>
      <c r="F73" s="251"/>
      <c r="G73" s="251"/>
      <c r="H73" s="251"/>
      <c r="I73" s="251"/>
      <c r="J73" s="251"/>
      <c r="K73" s="251"/>
      <c r="L73" s="251"/>
      <c r="M73" s="251"/>
      <c r="N73" s="251"/>
      <c r="O73" s="101" t="s">
        <v>443</v>
      </c>
      <c r="P73" s="101" t="s">
        <v>444</v>
      </c>
    </row>
    <row r="74" spans="1:16" ht="45" customHeight="1" x14ac:dyDescent="0.2">
      <c r="A74" s="103" t="str">
        <f t="shared" si="5"/>
        <v>Were the majority of progress notes finalized within 3 business days (with the exception of progress notes for crisis services, which shall be completed within 24 hours)?</v>
      </c>
      <c r="C74" s="159" t="s">
        <v>156</v>
      </c>
      <c r="D74" s="241" t="s">
        <v>157</v>
      </c>
      <c r="E74" s="242"/>
      <c r="F74" s="242"/>
      <c r="G74" s="242"/>
      <c r="H74" s="242"/>
      <c r="I74" s="242"/>
      <c r="J74" s="242"/>
      <c r="K74" s="242"/>
      <c r="L74" s="242"/>
      <c r="M74" s="242"/>
      <c r="N74" s="242"/>
      <c r="O74" s="64"/>
      <c r="P74" s="94" t="str">
        <f t="shared" ref="P74:P85" si="6">IF(O74="","",IF(O74="Yes","Pass",IF(O74="No","Fail","N/A")))</f>
        <v/>
      </c>
    </row>
    <row r="75" spans="1:16" ht="60" customHeight="1" x14ac:dyDescent="0.2">
      <c r="A75" s="103" t="str">
        <f t="shared" si="5"/>
        <v>Are progress notes signed (or the electronic equivalent) by the person providing the service? If no, identify the claims in the Services Addendum.
MHP Contract; BHIN 22-019</v>
      </c>
      <c r="C75" s="96" t="s">
        <v>158</v>
      </c>
      <c r="D75" s="224" t="s">
        <v>456</v>
      </c>
      <c r="E75" s="225"/>
      <c r="F75" s="225"/>
      <c r="G75" s="225"/>
      <c r="H75" s="225"/>
      <c r="I75" s="225"/>
      <c r="J75" s="225"/>
      <c r="K75" s="225"/>
      <c r="L75" s="225"/>
      <c r="M75" s="225"/>
      <c r="N75" s="225"/>
      <c r="O75" s="64"/>
      <c r="P75" s="94" t="str">
        <f t="shared" si="6"/>
        <v/>
      </c>
    </row>
    <row r="76" spans="1:16" ht="45" customHeight="1" x14ac:dyDescent="0.2">
      <c r="A76" s="103" t="str">
        <f t="shared" si="5"/>
        <v>Do all progress notes include the legible name of the provider, the date of signature, interventions provided and next steps to be taken by provider (i.e., plan)?</v>
      </c>
      <c r="C76" s="96" t="s">
        <v>160</v>
      </c>
      <c r="D76" s="252" t="s">
        <v>161</v>
      </c>
      <c r="E76" s="253"/>
      <c r="F76" s="253"/>
      <c r="G76" s="253"/>
      <c r="H76" s="253"/>
      <c r="I76" s="253"/>
      <c r="J76" s="253"/>
      <c r="K76" s="253"/>
      <c r="L76" s="253"/>
      <c r="M76" s="253"/>
      <c r="N76" s="254"/>
      <c r="O76" s="64"/>
      <c r="P76" s="94" t="str">
        <f t="shared" si="6"/>
        <v/>
      </c>
    </row>
    <row r="77" spans="1:16" ht="30" customHeight="1" x14ac:dyDescent="0.2">
      <c r="A77" s="103" t="str">
        <f t="shared" si="5"/>
        <v>Do progress notes include a sufficient description of SUD intervention(s) provided?</v>
      </c>
      <c r="C77" s="159" t="s">
        <v>162</v>
      </c>
      <c r="D77" s="241" t="s">
        <v>163</v>
      </c>
      <c r="E77" s="242"/>
      <c r="F77" s="242"/>
      <c r="G77" s="242"/>
      <c r="H77" s="242"/>
      <c r="I77" s="242"/>
      <c r="J77" s="242"/>
      <c r="K77" s="242"/>
      <c r="L77" s="242"/>
      <c r="M77" s="242"/>
      <c r="N77" s="242"/>
      <c r="O77" s="64"/>
      <c r="P77" s="94" t="str">
        <f t="shared" si="6"/>
        <v/>
      </c>
    </row>
    <row r="78" spans="1:16" ht="45" customHeight="1" x14ac:dyDescent="0.2">
      <c r="A78" s="103" t="str">
        <f t="shared" si="5"/>
        <v>For clients with identified risks, do progress notes document ongoing assessment, clinical monitoring, and intervention(s) that relate to the level of risk, when appropriate?</v>
      </c>
      <c r="C78" s="96" t="s">
        <v>164</v>
      </c>
      <c r="D78" s="241" t="s">
        <v>165</v>
      </c>
      <c r="E78" s="242"/>
      <c r="F78" s="242"/>
      <c r="G78" s="242"/>
      <c r="H78" s="242"/>
      <c r="I78" s="242"/>
      <c r="J78" s="242"/>
      <c r="K78" s="242"/>
      <c r="L78" s="242"/>
      <c r="M78" s="242"/>
      <c r="N78" s="242"/>
      <c r="O78" s="64"/>
      <c r="P78" s="94" t="str">
        <f t="shared" si="6"/>
        <v/>
      </c>
    </row>
    <row r="79" spans="1:16" ht="45" customHeight="1" x14ac:dyDescent="0.2">
      <c r="A79" s="103" t="str">
        <f t="shared" si="5"/>
        <v>For clients diagnosed with a co-occurring mental health disorder, do progress notes document specific integrated SUD treatment approaches, when appropriate?</v>
      </c>
      <c r="C79" s="96" t="s">
        <v>166</v>
      </c>
      <c r="D79" s="241" t="s">
        <v>167</v>
      </c>
      <c r="E79" s="242"/>
      <c r="F79" s="242"/>
      <c r="G79" s="242"/>
      <c r="H79" s="242"/>
      <c r="I79" s="242"/>
      <c r="J79" s="242"/>
      <c r="K79" s="242"/>
      <c r="L79" s="242"/>
      <c r="M79" s="242"/>
      <c r="N79" s="242"/>
      <c r="O79" s="64"/>
      <c r="P79" s="94" t="str">
        <f t="shared" si="6"/>
        <v/>
      </c>
    </row>
    <row r="80" spans="1:16" ht="30" customHeight="1" x14ac:dyDescent="0.2">
      <c r="A80" s="103" t="str">
        <f t="shared" si="5"/>
        <v>If necessary, were relevant mental health treatment referrals provided and documented in a progress note?</v>
      </c>
      <c r="C80" s="159" t="s">
        <v>168</v>
      </c>
      <c r="D80" s="255" t="s">
        <v>169</v>
      </c>
      <c r="E80" s="256"/>
      <c r="F80" s="256"/>
      <c r="G80" s="256"/>
      <c r="H80" s="256"/>
      <c r="I80" s="256"/>
      <c r="J80" s="256"/>
      <c r="K80" s="256"/>
      <c r="L80" s="256"/>
      <c r="M80" s="256"/>
      <c r="N80" s="256"/>
      <c r="O80" s="64"/>
      <c r="P80" s="94" t="str">
        <f t="shared" si="6"/>
        <v/>
      </c>
    </row>
    <row r="81" spans="1:16" ht="60" x14ac:dyDescent="0.2">
      <c r="A81" s="103" t="str">
        <f t="shared" si="5"/>
        <v>For clients with physical health needs related to their mental health treatment, do progress notes document that physical health care is integrated into treatment through education, resources, referrals, symptom management and/or care coordination with physical healthcare providers?</v>
      </c>
      <c r="C81" s="96" t="s">
        <v>170</v>
      </c>
      <c r="D81" s="241" t="s">
        <v>171</v>
      </c>
      <c r="E81" s="242"/>
      <c r="F81" s="242"/>
      <c r="G81" s="242"/>
      <c r="H81" s="242"/>
      <c r="I81" s="242"/>
      <c r="J81" s="242"/>
      <c r="K81" s="242"/>
      <c r="L81" s="242"/>
      <c r="M81" s="242"/>
      <c r="N81" s="242"/>
      <c r="O81" s="64"/>
      <c r="P81" s="94" t="str">
        <f t="shared" si="6"/>
        <v/>
      </c>
    </row>
    <row r="82" spans="1:16" ht="30" x14ac:dyDescent="0.2">
      <c r="A82" s="103" t="str">
        <f t="shared" si="5"/>
        <v>Are any gaps in service delivery supported by non-billable notes or explained elsewhere in the clinical record?</v>
      </c>
      <c r="C82" s="96" t="s">
        <v>172</v>
      </c>
      <c r="D82" s="243" t="s">
        <v>173</v>
      </c>
      <c r="E82" s="244"/>
      <c r="F82" s="244"/>
      <c r="G82" s="244"/>
      <c r="H82" s="244"/>
      <c r="I82" s="244"/>
      <c r="J82" s="244"/>
      <c r="K82" s="244"/>
      <c r="L82" s="244"/>
      <c r="M82" s="244"/>
      <c r="N82" s="244"/>
      <c r="O82" s="64"/>
      <c r="P82" s="94" t="str">
        <f t="shared" si="6"/>
        <v/>
      </c>
    </row>
    <row r="83" spans="1:16" ht="60" x14ac:dyDescent="0.2">
      <c r="A83" s="103" t="str">
        <f t="shared" si="5"/>
        <v>Does the chart as a whole include evidence of care coordination across providers, agencies, county systems (e.g. child welfare and Behavioral Health (BH)), significant support person(s) and/or between delivery systems (Managed Care Plan (MCP) and Mental Health Plan (MHP))?</v>
      </c>
      <c r="C83" s="159" t="s">
        <v>174</v>
      </c>
      <c r="D83" s="241" t="s">
        <v>478</v>
      </c>
      <c r="E83" s="242"/>
      <c r="F83" s="242"/>
      <c r="G83" s="242"/>
      <c r="H83" s="242"/>
      <c r="I83" s="242"/>
      <c r="J83" s="242"/>
      <c r="K83" s="242"/>
      <c r="L83" s="242"/>
      <c r="M83" s="242"/>
      <c r="N83" s="242"/>
      <c r="O83" s="64"/>
      <c r="P83" s="94" t="str">
        <f t="shared" si="6"/>
        <v/>
      </c>
    </row>
    <row r="84" spans="1:16" ht="45" x14ac:dyDescent="0.2">
      <c r="A84" s="103" t="str">
        <f t="shared" si="5"/>
        <v>Based on the documentation as a whole, is there evidence that treatment is high quality, person centered, culturally responsive and aligned with client needs?</v>
      </c>
      <c r="C84" s="96" t="s">
        <v>176</v>
      </c>
      <c r="D84" s="245" t="s">
        <v>177</v>
      </c>
      <c r="E84" s="246"/>
      <c r="F84" s="246"/>
      <c r="G84" s="246"/>
      <c r="H84" s="246"/>
      <c r="I84" s="246"/>
      <c r="J84" s="246"/>
      <c r="K84" s="246"/>
      <c r="L84" s="246"/>
      <c r="M84" s="246"/>
      <c r="N84" s="246"/>
      <c r="O84" s="64"/>
      <c r="P84" s="94" t="str">
        <f t="shared" si="6"/>
        <v/>
      </c>
    </row>
    <row r="85" spans="1:16" ht="18" x14ac:dyDescent="0.2">
      <c r="A85" s="103" t="str">
        <f t="shared" si="5"/>
        <v>Have all risk and safety issues in the client record been addressed?</v>
      </c>
      <c r="C85" s="96" t="s">
        <v>178</v>
      </c>
      <c r="D85" s="247" t="s">
        <v>179</v>
      </c>
      <c r="E85" s="247"/>
      <c r="F85" s="247"/>
      <c r="G85" s="247"/>
      <c r="H85" s="247"/>
      <c r="I85" s="247"/>
      <c r="J85" s="247"/>
      <c r="K85" s="247"/>
      <c r="L85" s="247"/>
      <c r="M85" s="247"/>
      <c r="N85" s="247"/>
      <c r="O85" s="64"/>
      <c r="P85" s="94" t="str">
        <f t="shared" si="6"/>
        <v/>
      </c>
    </row>
    <row r="86" spans="1:16" ht="15.75" x14ac:dyDescent="0.2">
      <c r="A86" s="103" t="str">
        <f t="shared" si="5"/>
        <v/>
      </c>
      <c r="C86" s="248" t="s">
        <v>457</v>
      </c>
      <c r="D86" s="249"/>
      <c r="E86" s="249"/>
      <c r="F86" s="249"/>
      <c r="G86" s="249"/>
      <c r="H86" s="249"/>
      <c r="I86" s="249"/>
      <c r="J86" s="249"/>
      <c r="K86" s="249"/>
      <c r="L86" s="249"/>
      <c r="M86" s="249"/>
      <c r="N86" s="249"/>
      <c r="O86" s="249"/>
      <c r="P86" s="250"/>
    </row>
    <row r="87" spans="1:16" ht="60" x14ac:dyDescent="0.2">
      <c r="A87" s="103" t="s">
        <v>445</v>
      </c>
      <c r="C87" s="231"/>
      <c r="D87" s="232"/>
      <c r="E87" s="232"/>
      <c r="F87" s="232"/>
      <c r="G87" s="232"/>
      <c r="H87" s="232"/>
      <c r="I87" s="232"/>
      <c r="J87" s="232"/>
      <c r="K87" s="232"/>
      <c r="L87" s="232"/>
      <c r="M87" s="232"/>
      <c r="N87" s="232"/>
      <c r="O87" s="232"/>
      <c r="P87" s="233"/>
    </row>
    <row r="88" spans="1:16" x14ac:dyDescent="0.2">
      <c r="A88" s="103" t="str">
        <f t="shared" si="5"/>
        <v/>
      </c>
      <c r="P88" s="1"/>
    </row>
    <row r="89" spans="1:16" ht="15.75" x14ac:dyDescent="0.25">
      <c r="A89" s="103" t="str">
        <f t="shared" si="5"/>
        <v xml:space="preserve">BILLING </v>
      </c>
      <c r="C89" s="100" t="s">
        <v>442</v>
      </c>
      <c r="D89" s="234" t="s">
        <v>458</v>
      </c>
      <c r="E89" s="234"/>
      <c r="F89" s="234"/>
      <c r="G89" s="234"/>
      <c r="H89" s="234"/>
      <c r="I89" s="234"/>
      <c r="J89" s="234"/>
      <c r="K89" s="234"/>
      <c r="L89" s="234"/>
      <c r="M89" s="234"/>
      <c r="N89" s="234"/>
      <c r="O89" s="101" t="s">
        <v>443</v>
      </c>
      <c r="P89" s="101" t="s">
        <v>444</v>
      </c>
    </row>
    <row r="90" spans="1:16" ht="30" x14ac:dyDescent="0.2">
      <c r="A90" s="103" t="str">
        <f t="shared" si="5"/>
        <v>Is there any evidence of fraud, waste, or abuse? If yes, identify the claims in the Services Addendum.</v>
      </c>
      <c r="C90" s="158" t="s">
        <v>181</v>
      </c>
      <c r="D90" s="235" t="s">
        <v>182</v>
      </c>
      <c r="E90" s="225"/>
      <c r="F90" s="225"/>
      <c r="G90" s="225"/>
      <c r="H90" s="225"/>
      <c r="I90" s="225"/>
      <c r="J90" s="225"/>
      <c r="K90" s="225"/>
      <c r="L90" s="225"/>
      <c r="M90" s="225"/>
      <c r="N90" s="225"/>
      <c r="O90" s="64"/>
      <c r="P90" s="94" t="str">
        <f>IF(O90="","",IF(O90="Yes","Fail",IF(O90="No","Pass","N/A")))</f>
        <v/>
      </c>
    </row>
    <row r="91" spans="1:16" ht="240" x14ac:dyDescent="0.2">
      <c r="A91" s="103" t="str">
        <f t="shared" si="5"/>
        <v>Were any services provided while the client was in a Medi-Cal lock-out place of service (e.g., psych hospitalization, Institution for Mental Disease (IMD) juvenile hall*, jail)? If yes, identify the services in the Services Addendum. 
Note: For dependent minors in juvenile detention, Medi-Cal services can be provided prior to disposition, if there is a plan to make the minor’s stay temporary (CCR, title 22, section 50273(c)(5)) and after adjudication for release into community (CCR, title 22, section 50273(c)(1)). 
CCR, title 9, chapter 11, section 1840.312(g-h); CCR, title 9, chapter 11, sections 1840.3601840.374; Code of Federal Regulations (CFR), title 42, part 435, sections 435.1008 435.1009; CFR, title 42, section 440.168; CCR, title 22, section 50273(a)(1-9); CCR, title 22, section 51458.1(a)(8); United States Code (USC), title 42, chapter 7, section 1396d, Code of Federal Regulations, title 42, sections 435.1009 – 435.1010; CCR, title 22, section 50273(a)(5-8), (c)(1, 5); title 22, section 51458.1(a)(8).</v>
      </c>
      <c r="C91" s="158" t="s">
        <v>183</v>
      </c>
      <c r="D91" s="224" t="s">
        <v>459</v>
      </c>
      <c r="E91" s="225"/>
      <c r="F91" s="225"/>
      <c r="G91" s="225"/>
      <c r="H91" s="225"/>
      <c r="I91" s="225"/>
      <c r="J91" s="225"/>
      <c r="K91" s="225"/>
      <c r="L91" s="225"/>
      <c r="M91" s="225"/>
      <c r="N91" s="225"/>
      <c r="O91" s="64"/>
      <c r="P91" s="94" t="str">
        <f>IF(O91="","",IF(O91="Yes","Fail",IF(O91="No","Pass","N/A")))</f>
        <v/>
      </c>
    </row>
    <row r="92" spans="1:16" ht="75" x14ac:dyDescent="0.2">
      <c r="A92" s="103" t="str">
        <f t="shared" si="5"/>
        <v xml:space="preserve">Is there documentation of a valid allowable service for every claim billed within the review period? If no, identify the claims in the Services Addendum.
CCR, title 9, section 1840.112(b)(3); BHIN 22-019; MHP Contract, Exhibit E, Attachment 1); CCR, title 22, section 51458.1(a)(3)(7). </v>
      </c>
      <c r="C92" s="158" t="s">
        <v>185</v>
      </c>
      <c r="D92" s="224" t="s">
        <v>460</v>
      </c>
      <c r="E92" s="225"/>
      <c r="F92" s="225"/>
      <c r="G92" s="225"/>
      <c r="H92" s="225"/>
      <c r="I92" s="225"/>
      <c r="J92" s="225"/>
      <c r="K92" s="225"/>
      <c r="L92" s="225"/>
      <c r="M92" s="225"/>
      <c r="N92" s="225"/>
      <c r="O92" s="64"/>
      <c r="P92" s="94" t="str">
        <f t="shared" ref="P92:P101" si="7">IF(O92="","",IF(O92="Yes","Pass",IF(O92="No","Fail","N/A")))</f>
        <v/>
      </c>
    </row>
    <row r="93" spans="1:16" ht="150" x14ac:dyDescent="0.2">
      <c r="A93" s="103" t="str">
        <f t="shared" si="5"/>
        <v xml:space="preserve">Does the date of service listed on the progress notes match the date of service listed on all claims? If no, identify the claims in the Services Addendum.
**Recoupment is limited to examples where the program is unable to provide other documented evidence that the progress note with the “mismatched” date actually corresponds to the claim in question, and/or was due to a clerical error.** CCR title 9, sections 1840.316 - 1840.322, and 1810.440(c), MHP Contract; CCR, title 9, section 1840.112(b)(3); CCR, title 22, section 51458.1(a)(3). </v>
      </c>
      <c r="C93" s="158" t="s">
        <v>187</v>
      </c>
      <c r="D93" s="224" t="s">
        <v>461</v>
      </c>
      <c r="E93" s="225"/>
      <c r="F93" s="225"/>
      <c r="G93" s="225"/>
      <c r="H93" s="225"/>
      <c r="I93" s="225"/>
      <c r="J93" s="225"/>
      <c r="K93" s="225"/>
      <c r="L93" s="225"/>
      <c r="M93" s="225"/>
      <c r="N93" s="225"/>
      <c r="O93" s="64"/>
      <c r="P93" s="94" t="str">
        <f t="shared" si="7"/>
        <v/>
      </c>
    </row>
    <row r="94" spans="1:16" ht="105" x14ac:dyDescent="0.2">
      <c r="A94" s="103" t="str">
        <f t="shared" si="5"/>
        <v>For all progress notes, did the service that was claimed (procedure code) match the service documented in the progress note? If no, identify the claims in the Services Addendum.
**Results in recoupment only when there is an overbilling** CCR title 9, sections 1840.316 - 1840.322, and 1810.440(c), MHP Contract; CCR, title 9, section 1840.112(b)(3); CCR, title 22, section 51458.1(a)(3).</v>
      </c>
      <c r="C94" s="158" t="s">
        <v>189</v>
      </c>
      <c r="D94" s="236" t="s">
        <v>462</v>
      </c>
      <c r="E94" s="237"/>
      <c r="F94" s="237"/>
      <c r="G94" s="237"/>
      <c r="H94" s="237"/>
      <c r="I94" s="237"/>
      <c r="J94" s="237"/>
      <c r="K94" s="237"/>
      <c r="L94" s="237"/>
      <c r="M94" s="237"/>
      <c r="N94" s="237"/>
      <c r="O94" s="64"/>
      <c r="P94" s="94" t="str">
        <f t="shared" si="7"/>
        <v/>
      </c>
    </row>
    <row r="95" spans="1:16" ht="90" x14ac:dyDescent="0.2">
      <c r="A95" s="103" t="str">
        <f t="shared" si="5"/>
        <v>Do all units of time for services match the amount of time documented in the progress note? If no, identify the claims in the Services Addendum.
**Recoupment is limited to mismatches that result in overbilling.**  CCR title 9, sections 1840.316 - 1840.322, and 1810.440(c); MHP Contract; CCR, title 9, section 1840.112(b)(3); CCR, title 22, section 51458.1(a)(3).</v>
      </c>
      <c r="C95" s="158" t="s">
        <v>191</v>
      </c>
      <c r="D95" s="238" t="s">
        <v>463</v>
      </c>
      <c r="E95" s="239"/>
      <c r="F95" s="239"/>
      <c r="G95" s="239"/>
      <c r="H95" s="239"/>
      <c r="I95" s="239"/>
      <c r="J95" s="239"/>
      <c r="K95" s="239"/>
      <c r="L95" s="239"/>
      <c r="M95" s="239"/>
      <c r="N95" s="239"/>
      <c r="O95" s="64"/>
      <c r="P95" s="94" t="str">
        <f>IF(O95="","",IF(O95="Yes","Pass",IF(O95="No","Fail","N/A")))</f>
        <v/>
      </c>
    </row>
    <row r="96" spans="1:16" ht="45" x14ac:dyDescent="0.2">
      <c r="A96" s="103" t="str">
        <f t="shared" si="5"/>
        <v>Do all progress notes include required elements (date of service, service type, person contacted, location of service, contact type, evidence based practice (EBP), appointment type)?</v>
      </c>
      <c r="C96" s="158" t="s">
        <v>193</v>
      </c>
      <c r="D96" s="240" t="s">
        <v>194</v>
      </c>
      <c r="E96" s="239"/>
      <c r="F96" s="239"/>
      <c r="G96" s="239"/>
      <c r="H96" s="239"/>
      <c r="I96" s="239"/>
      <c r="J96" s="239"/>
      <c r="K96" s="239"/>
      <c r="L96" s="239"/>
      <c r="M96" s="239"/>
      <c r="N96" s="239"/>
      <c r="O96" s="64"/>
      <c r="P96" s="94" t="str">
        <f>IF(O96="","",IF(O96="Yes","Pass",IF(O96="No","Fail","N/A")))</f>
        <v/>
      </c>
    </row>
    <row r="97" spans="1:16" ht="105" x14ac:dyDescent="0.2">
      <c r="A97" s="103" t="str">
        <f t="shared" si="5"/>
        <v xml:space="preserve">Do individual and/or group progress notes with multiple providers clearly identify the number of providers and the specific involvement and interventions of each provider? If no, identify the claims in the Services Addendum.
CCR, title 9, section 1840.316(b)(2); Medi-Cal Billing Manual, Chapter 7, section 7.5.5; CCR, title 22, section 51458.1(a)(3). </v>
      </c>
      <c r="C97" s="158" t="s">
        <v>195</v>
      </c>
      <c r="D97" s="238" t="s">
        <v>464</v>
      </c>
      <c r="E97" s="239"/>
      <c r="F97" s="239"/>
      <c r="G97" s="239"/>
      <c r="H97" s="239"/>
      <c r="I97" s="239"/>
      <c r="J97" s="239"/>
      <c r="K97" s="239"/>
      <c r="L97" s="239"/>
      <c r="M97" s="239"/>
      <c r="N97" s="239"/>
      <c r="O97" s="64"/>
      <c r="P97" s="94" t="str">
        <f t="shared" si="7"/>
        <v/>
      </c>
    </row>
    <row r="98" spans="1:16" ht="60" x14ac:dyDescent="0.2">
      <c r="A98" s="103" t="str">
        <f t="shared" si="5"/>
        <v>Are all documented services within the scope of practice of the provider? If no, identify the claims in the Services Addendum.
CCR, title 9, section 1840.314(d); BHIN 22-019</v>
      </c>
      <c r="C98" s="158" t="s">
        <v>197</v>
      </c>
      <c r="D98" s="236" t="s">
        <v>465</v>
      </c>
      <c r="E98" s="237"/>
      <c r="F98" s="237"/>
      <c r="G98" s="237"/>
      <c r="H98" s="237"/>
      <c r="I98" s="237"/>
      <c r="J98" s="237"/>
      <c r="K98" s="237"/>
      <c r="L98" s="237"/>
      <c r="M98" s="237"/>
      <c r="N98" s="237"/>
      <c r="O98" s="64"/>
      <c r="P98" s="94" t="str">
        <f t="shared" si="7"/>
        <v/>
      </c>
    </row>
    <row r="99" spans="1:16" ht="90" x14ac:dyDescent="0.2">
      <c r="A99" s="103" t="str">
        <f t="shared" si="5"/>
        <v xml:space="preserve">Do group progress notes identify the total number of beneficiaries participating in the service activity? If no, identify the claims in the Services Addendum.
CCR, title 9, section 1840.316(b)(2); Medi-Cal Billing Manual, Chapter 7, section 7.5.5; CCR, title 22, section 51458.1(a)(3). </v>
      </c>
      <c r="C99" s="158" t="s">
        <v>199</v>
      </c>
      <c r="D99" s="236" t="s">
        <v>466</v>
      </c>
      <c r="E99" s="237"/>
      <c r="F99" s="237"/>
      <c r="G99" s="237"/>
      <c r="H99" s="237"/>
      <c r="I99" s="237"/>
      <c r="J99" s="237"/>
      <c r="K99" s="237"/>
      <c r="L99" s="237"/>
      <c r="M99" s="237"/>
      <c r="N99" s="237"/>
      <c r="O99" s="64"/>
      <c r="P99" s="94" t="str">
        <f t="shared" si="7"/>
        <v/>
      </c>
    </row>
    <row r="100" spans="1:16" ht="90" x14ac:dyDescent="0.2">
      <c r="A100" s="103" t="str">
        <f t="shared" si="5"/>
        <v>For group progress notes, was the claim properly apportioned to all clients present? If no, identify the claims in the Services Addendum.
**Recoupment limited to apportionments that resulted in overbilling.** CCR, title 9, section 1840.316(b)(2); Medi-Cal Billing Manual, Chapter 7, section 7.5.5.; CCR, title 22, section 51458.1(a)(3).</v>
      </c>
      <c r="C100" s="158" t="s">
        <v>201</v>
      </c>
      <c r="D100" s="224" t="s">
        <v>467</v>
      </c>
      <c r="E100" s="225"/>
      <c r="F100" s="225"/>
      <c r="G100" s="225"/>
      <c r="H100" s="225"/>
      <c r="I100" s="225"/>
      <c r="J100" s="225"/>
      <c r="K100" s="225"/>
      <c r="L100" s="225"/>
      <c r="M100" s="225"/>
      <c r="N100" s="225"/>
      <c r="O100" s="64"/>
      <c r="P100" s="94" t="str">
        <f t="shared" si="7"/>
        <v/>
      </c>
    </row>
    <row r="101" spans="1:16" ht="90" x14ac:dyDescent="0.2">
      <c r="A101" s="103" t="str">
        <f t="shared" si="5"/>
        <v xml:space="preserve">Were all services billable according to Title 9; with no services claimed that were solely academic, vocational, recreation, socialization, transportation, clerical or payee related? If no, identify the claims in the Services Addendum.
CCR, title 9, sections 1810.247, 1810.345(a), 1810.355(a)(2), 1830.205(b)(3), 1840.312(a-f) CCR, title 22, section 51458.1(a)(7). </v>
      </c>
      <c r="C101" s="158" t="s">
        <v>203</v>
      </c>
      <c r="D101" s="226" t="s">
        <v>468</v>
      </c>
      <c r="E101" s="227"/>
      <c r="F101" s="227"/>
      <c r="G101" s="227"/>
      <c r="H101" s="227"/>
      <c r="I101" s="227"/>
      <c r="J101" s="227"/>
      <c r="K101" s="227"/>
      <c r="L101" s="227"/>
      <c r="M101" s="227"/>
      <c r="N101" s="227"/>
      <c r="O101" s="64"/>
      <c r="P101" s="94" t="str">
        <f t="shared" si="7"/>
        <v/>
      </c>
    </row>
    <row r="102" spans="1:16" x14ac:dyDescent="0.2">
      <c r="A102" s="103" t="str">
        <f t="shared" si="5"/>
        <v/>
      </c>
      <c r="C102" s="228" t="s">
        <v>469</v>
      </c>
      <c r="D102" s="229"/>
      <c r="E102" s="229"/>
      <c r="F102" s="229"/>
      <c r="G102" s="229"/>
      <c r="H102" s="229"/>
      <c r="I102" s="229"/>
      <c r="J102" s="229"/>
      <c r="K102" s="229"/>
      <c r="L102" s="229"/>
      <c r="M102" s="229"/>
      <c r="N102" s="229"/>
      <c r="O102" s="229"/>
      <c r="P102" s="230"/>
    </row>
    <row r="103" spans="1:16" ht="60" x14ac:dyDescent="0.2">
      <c r="A103" s="103" t="s">
        <v>445</v>
      </c>
      <c r="C103" s="231"/>
      <c r="D103" s="232"/>
      <c r="E103" s="232"/>
      <c r="F103" s="232"/>
      <c r="G103" s="232"/>
      <c r="H103" s="232"/>
      <c r="I103" s="232"/>
      <c r="J103" s="232"/>
      <c r="K103" s="232"/>
      <c r="L103" s="232"/>
      <c r="M103" s="232"/>
      <c r="N103" s="232"/>
      <c r="O103" s="232"/>
      <c r="P103" s="233"/>
    </row>
    <row r="104" spans="1:16" x14ac:dyDescent="0.2">
      <c r="A104" s="103" t="str">
        <f t="shared" si="5"/>
        <v/>
      </c>
      <c r="P104" s="1"/>
    </row>
    <row r="105" spans="1:16" ht="15.75" x14ac:dyDescent="0.25">
      <c r="A105" s="103" t="str">
        <f t="shared" si="5"/>
        <v>For DMC ONLY - NALTREXONE SERVICES</v>
      </c>
      <c r="C105" s="100" t="s">
        <v>442</v>
      </c>
      <c r="D105" s="277" t="s">
        <v>205</v>
      </c>
      <c r="E105" s="278"/>
      <c r="F105" s="278"/>
      <c r="G105" s="278"/>
      <c r="H105" s="278"/>
      <c r="I105" s="278"/>
      <c r="J105" s="278"/>
      <c r="K105" s="278"/>
      <c r="L105" s="278"/>
      <c r="M105" s="278"/>
      <c r="N105" s="279"/>
      <c r="O105" s="101" t="s">
        <v>443</v>
      </c>
      <c r="P105" s="101" t="s">
        <v>444</v>
      </c>
    </row>
    <row r="106" spans="1:16" ht="18" x14ac:dyDescent="0.2">
      <c r="A106" s="103" t="str">
        <f t="shared" si="5"/>
        <v>Does the client have a confirmed, documented history of opiate addiction?</v>
      </c>
      <c r="C106" s="136" t="s">
        <v>206</v>
      </c>
      <c r="D106" s="194" t="s">
        <v>207</v>
      </c>
      <c r="E106" s="194"/>
      <c r="F106" s="194"/>
      <c r="G106" s="194"/>
      <c r="H106" s="194"/>
      <c r="I106" s="194"/>
      <c r="J106" s="194"/>
      <c r="K106" s="194"/>
      <c r="L106" s="194"/>
      <c r="M106" s="194"/>
      <c r="N106" s="194"/>
      <c r="O106" s="64"/>
      <c r="P106" s="94" t="str">
        <f>IF(O106="","",IF(O106="Yes","Pass",IF(O106="No","Fail","N/A")))</f>
        <v/>
      </c>
    </row>
    <row r="107" spans="1:16" ht="18" x14ac:dyDescent="0.2">
      <c r="A107" s="103" t="str">
        <f t="shared" si="5"/>
        <v>Is the client at least 18 years of age, opiate free and not pregnant?</v>
      </c>
      <c r="C107" s="136" t="s">
        <v>208</v>
      </c>
      <c r="D107" s="194" t="s">
        <v>209</v>
      </c>
      <c r="E107" s="194"/>
      <c r="F107" s="194"/>
      <c r="G107" s="194"/>
      <c r="H107" s="194"/>
      <c r="I107" s="194"/>
      <c r="J107" s="194"/>
      <c r="K107" s="194"/>
      <c r="L107" s="194"/>
      <c r="M107" s="194"/>
      <c r="N107" s="194"/>
      <c r="O107" s="64"/>
      <c r="P107" s="94" t="str">
        <f>IF(O107="","",IF(O107="Yes","Pass",IF(O107="No","Fail","N/A")))</f>
        <v/>
      </c>
    </row>
    <row r="108" spans="1:16" ht="30" x14ac:dyDescent="0.2">
      <c r="A108" s="103" t="str">
        <f t="shared" si="5"/>
        <v>Naltrexone services: Are there at least two face-to-face counseling sessions with a therapist or counselor every 30-day period?</v>
      </c>
      <c r="C108" s="137" t="s">
        <v>210</v>
      </c>
      <c r="D108" s="194" t="s">
        <v>211</v>
      </c>
      <c r="E108" s="194"/>
      <c r="F108" s="194"/>
      <c r="G108" s="194"/>
      <c r="H108" s="194"/>
      <c r="I108" s="194"/>
      <c r="J108" s="194"/>
      <c r="K108" s="194"/>
      <c r="L108" s="194"/>
      <c r="M108" s="194"/>
      <c r="N108" s="194"/>
      <c r="O108" s="64"/>
      <c r="P108" s="94" t="str">
        <f>IF(O108="","",IF(O108="Yes","Pass",IF(O108="No","Fail","N/A")))</f>
        <v/>
      </c>
    </row>
    <row r="109" spans="1:16" ht="15.75" x14ac:dyDescent="0.25">
      <c r="A109" s="103" t="str">
        <f t="shared" si="5"/>
        <v/>
      </c>
      <c r="C109" s="257" t="s">
        <v>470</v>
      </c>
      <c r="D109" s="258"/>
      <c r="E109" s="258"/>
      <c r="F109" s="258"/>
      <c r="G109" s="258"/>
      <c r="H109" s="258"/>
      <c r="I109" s="258"/>
      <c r="J109" s="258"/>
      <c r="K109" s="258"/>
      <c r="L109" s="258"/>
      <c r="M109" s="258"/>
      <c r="N109" s="258"/>
      <c r="O109" s="258"/>
      <c r="P109" s="259"/>
    </row>
    <row r="110" spans="1:16" ht="60" x14ac:dyDescent="0.2">
      <c r="A110" s="103" t="s">
        <v>445</v>
      </c>
      <c r="C110" s="231"/>
      <c r="D110" s="232"/>
      <c r="E110" s="232"/>
      <c r="F110" s="232"/>
      <c r="G110" s="232"/>
      <c r="H110" s="232"/>
      <c r="I110" s="232"/>
      <c r="J110" s="232"/>
      <c r="K110" s="232"/>
      <c r="L110" s="232"/>
      <c r="M110" s="232"/>
      <c r="N110" s="232"/>
      <c r="O110" s="232"/>
      <c r="P110" s="233"/>
    </row>
    <row r="111" spans="1:16" x14ac:dyDescent="0.2">
      <c r="A111" s="103" t="str">
        <f t="shared" si="5"/>
        <v/>
      </c>
    </row>
    <row r="112" spans="1:16" ht="15.75" x14ac:dyDescent="0.25">
      <c r="A112" s="103" t="str">
        <f t="shared" si="5"/>
        <v>For DMC-ODS ONLY - RECOVERY SERVICES</v>
      </c>
      <c r="C112" s="100" t="s">
        <v>442</v>
      </c>
      <c r="D112" s="277" t="s">
        <v>212</v>
      </c>
      <c r="E112" s="278"/>
      <c r="F112" s="278"/>
      <c r="G112" s="278"/>
      <c r="H112" s="278"/>
      <c r="I112" s="278"/>
      <c r="J112" s="278"/>
      <c r="K112" s="278"/>
      <c r="L112" s="278"/>
      <c r="M112" s="278"/>
      <c r="N112" s="279"/>
      <c r="O112" s="101" t="s">
        <v>443</v>
      </c>
      <c r="P112" s="101" t="s">
        <v>444</v>
      </c>
    </row>
    <row r="113" spans="1:16" ht="30" x14ac:dyDescent="0.2">
      <c r="A113" s="103" t="str">
        <f t="shared" si="5"/>
        <v>Is there evidence that the client has been provided behavioral health resources?</v>
      </c>
      <c r="C113" s="136" t="s">
        <v>213</v>
      </c>
      <c r="D113" s="194" t="s">
        <v>214</v>
      </c>
      <c r="E113" s="194"/>
      <c r="F113" s="194"/>
      <c r="G113" s="194"/>
      <c r="H113" s="194"/>
      <c r="I113" s="194"/>
      <c r="J113" s="194"/>
      <c r="K113" s="194"/>
      <c r="L113" s="194"/>
      <c r="M113" s="194"/>
      <c r="N113" s="194"/>
      <c r="O113" s="64"/>
      <c r="P113" s="94" t="str">
        <f>IF(O113="","",IF(O113="Yes","Pass",IF(O113="No","Fail","N/A")))</f>
        <v/>
      </c>
    </row>
    <row r="114" spans="1:16" ht="18" x14ac:dyDescent="0.2">
      <c r="A114" s="103" t="str">
        <f t="shared" si="5"/>
        <v>Has a minimum of 1 counseling service per month been provided to client?</v>
      </c>
      <c r="C114" s="136" t="s">
        <v>215</v>
      </c>
      <c r="D114" s="194" t="s">
        <v>216</v>
      </c>
      <c r="E114" s="194"/>
      <c r="F114" s="194"/>
      <c r="G114" s="194"/>
      <c r="H114" s="194"/>
      <c r="I114" s="194"/>
      <c r="J114" s="194"/>
      <c r="K114" s="194"/>
      <c r="L114" s="194"/>
      <c r="M114" s="194"/>
      <c r="N114" s="194"/>
      <c r="O114" s="64"/>
      <c r="P114" s="94" t="str">
        <f>IF(O114="","",IF(O114="Yes","Pass",IF(O114="No","Fail","N/A")))</f>
        <v/>
      </c>
    </row>
    <row r="115" spans="1:16" ht="60" x14ac:dyDescent="0.2">
      <c r="A115" s="103" t="str">
        <f t="shared" si="5"/>
        <v>Do services emphasize the client's central role in managing their health, help the client identify effective self-management support strategies, and organize internal and community resources to provide ongoing self-management support to client?</v>
      </c>
      <c r="C115" s="137" t="s">
        <v>217</v>
      </c>
      <c r="D115" s="194" t="s">
        <v>218</v>
      </c>
      <c r="E115" s="194"/>
      <c r="F115" s="194"/>
      <c r="G115" s="194"/>
      <c r="H115" s="194"/>
      <c r="I115" s="194"/>
      <c r="J115" s="194"/>
      <c r="K115" s="194"/>
      <c r="L115" s="194"/>
      <c r="M115" s="194"/>
      <c r="N115" s="194"/>
      <c r="O115" s="64"/>
      <c r="P115" s="94" t="str">
        <f>IF(O115="","",IF(O115="Yes","Pass",IF(O115="No","Fail","N/A")))</f>
        <v/>
      </c>
    </row>
    <row r="116" spans="1:16" ht="15.75" x14ac:dyDescent="0.25">
      <c r="A116" s="103" t="str">
        <f t="shared" si="5"/>
        <v/>
      </c>
      <c r="C116" s="257" t="s">
        <v>471</v>
      </c>
      <c r="D116" s="258"/>
      <c r="E116" s="258"/>
      <c r="F116" s="258"/>
      <c r="G116" s="258"/>
      <c r="H116" s="258"/>
      <c r="I116" s="258"/>
      <c r="J116" s="258"/>
      <c r="K116" s="258"/>
      <c r="L116" s="258"/>
      <c r="M116" s="258"/>
      <c r="N116" s="258"/>
      <c r="O116" s="258"/>
      <c r="P116" s="259"/>
    </row>
    <row r="117" spans="1:16" ht="60" x14ac:dyDescent="0.2">
      <c r="A117" s="103" t="s">
        <v>445</v>
      </c>
      <c r="C117" s="231"/>
      <c r="D117" s="232"/>
      <c r="E117" s="232"/>
      <c r="F117" s="232"/>
      <c r="G117" s="232"/>
      <c r="H117" s="232"/>
      <c r="I117" s="232"/>
      <c r="J117" s="232"/>
      <c r="K117" s="232"/>
      <c r="L117" s="232"/>
      <c r="M117" s="232"/>
      <c r="N117" s="232"/>
      <c r="O117" s="232"/>
      <c r="P117" s="233"/>
    </row>
    <row r="118" spans="1:16" x14ac:dyDescent="0.2">
      <c r="A118" s="103" t="str">
        <f t="shared" si="5"/>
        <v/>
      </c>
    </row>
    <row r="119" spans="1:16" ht="15.75" x14ac:dyDescent="0.25">
      <c r="A119" s="103" t="str">
        <f t="shared" si="5"/>
        <v>For DMC-ODS ONLY - PEER SUPPORT SERVICES</v>
      </c>
      <c r="C119" s="100" t="s">
        <v>442</v>
      </c>
      <c r="D119" s="277" t="s">
        <v>219</v>
      </c>
      <c r="E119" s="278"/>
      <c r="F119" s="278"/>
      <c r="G119" s="278"/>
      <c r="H119" s="278"/>
      <c r="I119" s="278"/>
      <c r="J119" s="278"/>
      <c r="K119" s="278"/>
      <c r="L119" s="278"/>
      <c r="M119" s="278"/>
      <c r="N119" s="279"/>
      <c r="O119" s="101" t="s">
        <v>443</v>
      </c>
      <c r="P119" s="101" t="s">
        <v>444</v>
      </c>
    </row>
    <row r="120" spans="1:16" ht="30" x14ac:dyDescent="0.2">
      <c r="A120" s="103" t="str">
        <f t="shared" si="5"/>
        <v>Is there an approved peer plan of care approved by a Behavioral Health Professional or a Peer Support Specialist Supervisor?</v>
      </c>
      <c r="C120" s="136" t="s">
        <v>220</v>
      </c>
      <c r="D120" s="194" t="s">
        <v>221</v>
      </c>
      <c r="E120" s="194"/>
      <c r="F120" s="194"/>
      <c r="G120" s="194"/>
      <c r="H120" s="194"/>
      <c r="I120" s="194"/>
      <c r="J120" s="194"/>
      <c r="K120" s="194"/>
      <c r="L120" s="194"/>
      <c r="M120" s="194"/>
      <c r="N120" s="194"/>
      <c r="O120" s="64"/>
      <c r="P120" s="94" t="str">
        <f>IF(O120="","",IF(O120="Yes","Pass",IF(O120="No","Fail","N/A")))</f>
        <v/>
      </c>
    </row>
    <row r="121" spans="1:16" ht="60" x14ac:dyDescent="0.2">
      <c r="A121" s="103" t="str">
        <f t="shared" si="5"/>
        <v>Do services provide evidence of helping to prevent relapse, empowering the client through strength-based coaching, supporting linkages to community resources, and educating the client and family about the client's condition and the process of recovery?</v>
      </c>
      <c r="C121" s="136" t="s">
        <v>222</v>
      </c>
      <c r="D121" s="194" t="s">
        <v>223</v>
      </c>
      <c r="E121" s="194"/>
      <c r="F121" s="194"/>
      <c r="G121" s="194"/>
      <c r="H121" s="194"/>
      <c r="I121" s="194"/>
      <c r="J121" s="194"/>
      <c r="K121" s="194"/>
      <c r="L121" s="194"/>
      <c r="M121" s="194"/>
      <c r="N121" s="194"/>
      <c r="O121" s="64"/>
      <c r="P121" s="94" t="str">
        <f>IF(O121="","",IF(O121="Yes","Pass",IF(O121="No","Fail","N/A")))</f>
        <v/>
      </c>
    </row>
    <row r="122" spans="1:16" ht="15.75" x14ac:dyDescent="0.25">
      <c r="A122" s="103" t="str">
        <f t="shared" si="5"/>
        <v/>
      </c>
      <c r="C122" s="257" t="s">
        <v>472</v>
      </c>
      <c r="D122" s="258"/>
      <c r="E122" s="258"/>
      <c r="F122" s="258"/>
      <c r="G122" s="258"/>
      <c r="H122" s="258"/>
      <c r="I122" s="258"/>
      <c r="J122" s="258"/>
      <c r="K122" s="258"/>
      <c r="L122" s="258"/>
      <c r="M122" s="258"/>
      <c r="N122" s="258"/>
      <c r="O122" s="258"/>
      <c r="P122" s="259"/>
    </row>
    <row r="123" spans="1:16" ht="60" x14ac:dyDescent="0.2">
      <c r="A123" s="103" t="s">
        <v>445</v>
      </c>
      <c r="C123" s="231"/>
      <c r="D123" s="232"/>
      <c r="E123" s="232"/>
      <c r="F123" s="232"/>
      <c r="G123" s="232"/>
      <c r="H123" s="232"/>
      <c r="I123" s="232"/>
      <c r="J123" s="232"/>
      <c r="K123" s="232"/>
      <c r="L123" s="232"/>
      <c r="M123" s="232"/>
      <c r="N123" s="232"/>
      <c r="O123" s="232"/>
      <c r="P123" s="233"/>
    </row>
    <row r="124" spans="1:16" x14ac:dyDescent="0.2">
      <c r="A124" s="103" t="str">
        <f t="shared" si="5"/>
        <v/>
      </c>
    </row>
    <row r="125" spans="1:16" ht="15.75" x14ac:dyDescent="0.25">
      <c r="A125" s="103" t="str">
        <f t="shared" si="5"/>
        <v>For DMC-ODS ONLY - CARE COORDINATION SERVICES</v>
      </c>
      <c r="C125" s="100" t="s">
        <v>442</v>
      </c>
      <c r="D125" s="277" t="s">
        <v>224</v>
      </c>
      <c r="E125" s="278"/>
      <c r="F125" s="278"/>
      <c r="G125" s="278"/>
      <c r="H125" s="278"/>
      <c r="I125" s="278"/>
      <c r="J125" s="278"/>
      <c r="K125" s="278"/>
      <c r="L125" s="278"/>
      <c r="M125" s="278"/>
      <c r="N125" s="279"/>
      <c r="O125" s="101" t="s">
        <v>443</v>
      </c>
      <c r="P125" s="101" t="s">
        <v>444</v>
      </c>
    </row>
    <row r="126" spans="1:16" ht="60" x14ac:dyDescent="0.2">
      <c r="A126" s="103" t="str">
        <f t="shared" si="5"/>
        <v>Is there evidence of discharge planning, including coordinating with SUD treatment providers to support transitions between levels of care and to recovery resources, referrals to mental health providers, and/or referrals to primary or specialty medical providers, as clinically indicated for the client?</v>
      </c>
      <c r="C126" s="136" t="s">
        <v>225</v>
      </c>
      <c r="D126" s="194" t="s">
        <v>226</v>
      </c>
      <c r="E126" s="194"/>
      <c r="F126" s="194"/>
      <c r="G126" s="194"/>
      <c r="H126" s="194"/>
      <c r="I126" s="194"/>
      <c r="J126" s="194"/>
      <c r="K126" s="194"/>
      <c r="L126" s="194"/>
      <c r="M126" s="194"/>
      <c r="N126" s="194"/>
      <c r="O126" s="64"/>
      <c r="P126" s="94" t="str">
        <f>IF(O126="","",IF(O126="Yes","Pass",IF(O126="No","Fail","N/A")))</f>
        <v/>
      </c>
    </row>
    <row r="127" spans="1:16" ht="60" x14ac:dyDescent="0.2">
      <c r="A127" s="103" t="str">
        <f t="shared" si="5"/>
        <v>Do services identify activities that provide coordination of SUD care, mental 
health care, and medical care, in addition to supporting the client with linkages to services and supports designed to restore the client to their best possible functional level?</v>
      </c>
      <c r="C127" s="136" t="s">
        <v>227</v>
      </c>
      <c r="D127" s="194" t="s">
        <v>228</v>
      </c>
      <c r="E127" s="194"/>
      <c r="F127" s="194"/>
      <c r="G127" s="194"/>
      <c r="H127" s="194"/>
      <c r="I127" s="194"/>
      <c r="J127" s="194"/>
      <c r="K127" s="194"/>
      <c r="L127" s="194"/>
      <c r="M127" s="194"/>
      <c r="N127" s="194"/>
      <c r="O127" s="64"/>
      <c r="P127" s="94" t="str">
        <f>IF(O127="","",IF(O127="Yes","Pass",IF(O127="No","Fail","N/A")))</f>
        <v/>
      </c>
    </row>
    <row r="128" spans="1:16" ht="15.75" x14ac:dyDescent="0.25">
      <c r="A128" s="103" t="str">
        <f t="shared" si="5"/>
        <v/>
      </c>
      <c r="C128" s="257" t="s">
        <v>473</v>
      </c>
      <c r="D128" s="258"/>
      <c r="E128" s="258"/>
      <c r="F128" s="258"/>
      <c r="G128" s="258"/>
      <c r="H128" s="258"/>
      <c r="I128" s="258"/>
      <c r="J128" s="258"/>
      <c r="K128" s="258"/>
      <c r="L128" s="258"/>
      <c r="M128" s="258"/>
      <c r="N128" s="258"/>
      <c r="O128" s="258"/>
      <c r="P128" s="259"/>
    </row>
    <row r="129" spans="1:16" ht="60" x14ac:dyDescent="0.2">
      <c r="A129" s="103" t="s">
        <v>445</v>
      </c>
      <c r="C129" s="231"/>
      <c r="D129" s="232"/>
      <c r="E129" s="232"/>
      <c r="F129" s="232"/>
      <c r="G129" s="232"/>
      <c r="H129" s="232"/>
      <c r="I129" s="232"/>
      <c r="J129" s="232"/>
      <c r="K129" s="232"/>
      <c r="L129" s="232"/>
      <c r="M129" s="232"/>
      <c r="N129" s="232"/>
      <c r="O129" s="232"/>
      <c r="P129" s="233"/>
    </row>
    <row r="130" spans="1:16" x14ac:dyDescent="0.2">
      <c r="A130" s="103" t="str">
        <f t="shared" si="5"/>
        <v/>
      </c>
    </row>
    <row r="131" spans="1:16" ht="30.75" x14ac:dyDescent="0.25">
      <c r="A131" s="103" t="str">
        <f t="shared" si="5"/>
        <v>For DMC-ODS ONLY - NARCOTIC TREATMENT PROGRAM (NTP) MAINTENANCE</v>
      </c>
      <c r="C131" s="100" t="s">
        <v>442</v>
      </c>
      <c r="D131" s="234" t="s">
        <v>229</v>
      </c>
      <c r="E131" s="234"/>
      <c r="F131" s="234"/>
      <c r="G131" s="234"/>
      <c r="H131" s="234"/>
      <c r="I131" s="234"/>
      <c r="J131" s="234"/>
      <c r="K131" s="234"/>
      <c r="L131" s="234"/>
      <c r="M131" s="234"/>
      <c r="N131" s="234"/>
      <c r="O131" s="101" t="s">
        <v>443</v>
      </c>
      <c r="P131" s="101" t="s">
        <v>444</v>
      </c>
    </row>
    <row r="132" spans="1:16" ht="18" x14ac:dyDescent="0.2">
      <c r="A132" s="103" t="str">
        <f t="shared" si="5"/>
        <v>Is the multiple registration form completed for client?</v>
      </c>
      <c r="C132" s="96" t="s">
        <v>230</v>
      </c>
      <c r="D132" s="194" t="s">
        <v>231</v>
      </c>
      <c r="E132" s="194"/>
      <c r="F132" s="194"/>
      <c r="G132" s="194"/>
      <c r="H132" s="194"/>
      <c r="I132" s="194"/>
      <c r="J132" s="194"/>
      <c r="K132" s="194"/>
      <c r="L132" s="194"/>
      <c r="M132" s="194"/>
      <c r="N132" s="194"/>
      <c r="O132" s="64"/>
      <c r="P132" s="94" t="str">
        <f>IF(O132="","",IF(O132="Yes","Pass",IF(O132="No","Fail","N/A")))</f>
        <v/>
      </c>
    </row>
    <row r="133" spans="1:16" ht="135" x14ac:dyDescent="0.2">
      <c r="A133" s="103" t="str">
        <f t="shared" si="5"/>
        <v>Is the following demographic and identifying information included in the client's record:
- Any aliases client uses
- Sex
- Height
- Weight
- Color of hair
- Color of eyes
- Distinguishing markings (scars/tattoos)</v>
      </c>
      <c r="C133" s="96" t="s">
        <v>232</v>
      </c>
      <c r="D133" s="194" t="s">
        <v>233</v>
      </c>
      <c r="E133" s="194"/>
      <c r="F133" s="194"/>
      <c r="G133" s="194"/>
      <c r="H133" s="194"/>
      <c r="I133" s="194"/>
      <c r="J133" s="194"/>
      <c r="K133" s="194"/>
      <c r="L133" s="194"/>
      <c r="M133" s="194"/>
      <c r="N133" s="194"/>
      <c r="O133" s="64"/>
      <c r="P133" s="94" t="str">
        <f>IF(O133="","",IF(O133="Yes","Pass",IF(O133="No","Fail","N/A")))</f>
        <v/>
      </c>
    </row>
    <row r="134" spans="1:16" ht="225" x14ac:dyDescent="0.2">
      <c r="A134" s="103" t="str">
        <f t="shared" si="5"/>
        <v>Is there acknowledgement of understanding, agreement and receipt of program rules including: 
- Program hours
- Early termination
- Program expectations (body specimen collection for testing)
- Grounds for involuntary termination
- Attendance requirements 
- Absences
- Patient fees
- Payment schedule
- Requirement for take-home medication
- Client's right to humane procedure of withdrawal from medication used in replacement therapy
- Emergency provisions
- Advisement on program's responsibility to the client</v>
      </c>
      <c r="C134" s="96" t="s">
        <v>234</v>
      </c>
      <c r="D134" s="194" t="s">
        <v>235</v>
      </c>
      <c r="E134" s="194"/>
      <c r="F134" s="194"/>
      <c r="G134" s="194"/>
      <c r="H134" s="194"/>
      <c r="I134" s="194"/>
      <c r="J134" s="194"/>
      <c r="K134" s="194"/>
      <c r="L134" s="194"/>
      <c r="M134" s="194"/>
      <c r="N134" s="194"/>
      <c r="O134" s="64"/>
      <c r="P134" s="94" t="str">
        <f t="shared" ref="P134:P152" si="8">IF(O134="","",IF(O134="Yes","Pass",IF(O134="No","Fail","N/A")))</f>
        <v/>
      </c>
    </row>
    <row r="135" spans="1:16" ht="30" x14ac:dyDescent="0.2">
      <c r="A135" s="103" t="str">
        <f t="shared" si="5"/>
        <v>Is there evidence of request for client to voluntarily provide social security number?</v>
      </c>
      <c r="C135" s="96" t="s">
        <v>236</v>
      </c>
      <c r="D135" s="194" t="s">
        <v>237</v>
      </c>
      <c r="E135" s="194"/>
      <c r="F135" s="194"/>
      <c r="G135" s="194"/>
      <c r="H135" s="194"/>
      <c r="I135" s="194"/>
      <c r="J135" s="194"/>
      <c r="K135" s="194"/>
      <c r="L135" s="194"/>
      <c r="M135" s="194"/>
      <c r="N135" s="194"/>
      <c r="O135" s="64"/>
      <c r="P135" s="94" t="str">
        <f t="shared" si="8"/>
        <v/>
      </c>
    </row>
    <row r="136" spans="1:16" ht="45" x14ac:dyDescent="0.2">
      <c r="A136" s="103" t="str">
        <f t="shared" si="5"/>
        <v>Is there evidence of request to sign authorization for disclosure of confidential information to contact other narcotic replacement therapy providers prior to admission?</v>
      </c>
      <c r="C136" s="96" t="s">
        <v>238</v>
      </c>
      <c r="D136" s="194" t="s">
        <v>239</v>
      </c>
      <c r="E136" s="194"/>
      <c r="F136" s="194"/>
      <c r="G136" s="194"/>
      <c r="H136" s="194"/>
      <c r="I136" s="194"/>
      <c r="J136" s="194"/>
      <c r="K136" s="194"/>
      <c r="L136" s="194"/>
      <c r="M136" s="194"/>
      <c r="N136" s="194"/>
      <c r="O136" s="64"/>
      <c r="P136" s="94" t="str">
        <f t="shared" si="8"/>
        <v/>
      </c>
    </row>
    <row r="137" spans="1:16" ht="30" x14ac:dyDescent="0.2">
      <c r="A137" s="103" t="str">
        <f t="shared" si="5"/>
        <v>Is there evidence of client signing document indicating whether they are receiving replacement narcotic therapy from another program?</v>
      </c>
      <c r="C137" s="96" t="s">
        <v>240</v>
      </c>
      <c r="D137" s="194" t="s">
        <v>241</v>
      </c>
      <c r="E137" s="194"/>
      <c r="F137" s="194"/>
      <c r="G137" s="194"/>
      <c r="H137" s="194"/>
      <c r="I137" s="194"/>
      <c r="J137" s="194"/>
      <c r="K137" s="194"/>
      <c r="L137" s="194"/>
      <c r="M137" s="194"/>
      <c r="N137" s="194"/>
      <c r="O137" s="64"/>
      <c r="P137" s="94" t="str">
        <f t="shared" si="8"/>
        <v/>
      </c>
    </row>
    <row r="138" spans="1:16" ht="60" x14ac:dyDescent="0.2">
      <c r="A138" s="103" t="str">
        <f t="shared" si="5"/>
        <v>Is there evidence of contact with previous NTP program to notify client has applied for admission replacement narcotic therapy and does this request from previous program to provide this program with written documentation that client has been discharged within 72 hours of receipt of request?</v>
      </c>
      <c r="C138" s="96" t="s">
        <v>242</v>
      </c>
      <c r="D138" s="194" t="s">
        <v>243</v>
      </c>
      <c r="E138" s="194"/>
      <c r="F138" s="194"/>
      <c r="G138" s="194"/>
      <c r="H138" s="194"/>
      <c r="I138" s="194"/>
      <c r="J138" s="194"/>
      <c r="K138" s="194"/>
      <c r="L138" s="194"/>
      <c r="M138" s="194"/>
      <c r="N138" s="194"/>
      <c r="O138" s="64"/>
      <c r="P138" s="94" t="str">
        <f t="shared" si="8"/>
        <v/>
      </c>
    </row>
    <row r="139" spans="1:16" ht="30" x14ac:dyDescent="0.2">
      <c r="A139" s="103" t="str">
        <f t="shared" si="5"/>
        <v xml:space="preserve">Are there releases of information for multiple registrants and/or temporary dosing in another narcotic treatment program? </v>
      </c>
      <c r="C139" s="96" t="s">
        <v>244</v>
      </c>
      <c r="D139" s="194" t="s">
        <v>245</v>
      </c>
      <c r="E139" s="194"/>
      <c r="F139" s="194"/>
      <c r="G139" s="194"/>
      <c r="H139" s="194"/>
      <c r="I139" s="194"/>
      <c r="J139" s="194"/>
      <c r="K139" s="194"/>
      <c r="L139" s="194"/>
      <c r="M139" s="194"/>
      <c r="N139" s="194"/>
      <c r="O139" s="64"/>
      <c r="P139" s="94" t="str">
        <f t="shared" si="8"/>
        <v/>
      </c>
    </row>
    <row r="140" spans="1:16" ht="120" x14ac:dyDescent="0.2">
      <c r="A140" s="103" t="str">
        <f t="shared" si="5"/>
        <v>Is there evidence of advisement of the following: 
- Client will be tested for evidence of use of opiates and other illicit drugs
- Client's dosage level may be adjusted without the client's knowledge, including dose may contain no medication use in treatment
- Possible adverse effects of abrupt withdrawal from medication use in replacement therapy
- Misuse of medication will result in specified penalties within the program and may also result in criminal prosecution</v>
      </c>
      <c r="C140" s="96" t="s">
        <v>246</v>
      </c>
      <c r="D140" s="194" t="s">
        <v>247</v>
      </c>
      <c r="E140" s="194"/>
      <c r="F140" s="194"/>
      <c r="G140" s="194"/>
      <c r="H140" s="194"/>
      <c r="I140" s="194"/>
      <c r="J140" s="194"/>
      <c r="K140" s="194"/>
      <c r="L140" s="194"/>
      <c r="M140" s="194"/>
      <c r="N140" s="194"/>
      <c r="O140" s="64"/>
      <c r="P140" s="94" t="str">
        <f t="shared" si="8"/>
        <v/>
      </c>
    </row>
    <row r="141" spans="1:16" ht="30" x14ac:dyDescent="0.2">
      <c r="A141" s="103" t="str">
        <f t="shared" si="5"/>
        <v>Is there documentation that client was provided with information and understanding of program's Take-Home policy and expectations?</v>
      </c>
      <c r="C141" s="96" t="s">
        <v>248</v>
      </c>
      <c r="D141" s="194" t="s">
        <v>249</v>
      </c>
      <c r="E141" s="194"/>
      <c r="F141" s="194"/>
      <c r="G141" s="194"/>
      <c r="H141" s="194"/>
      <c r="I141" s="194"/>
      <c r="J141" s="194"/>
      <c r="K141" s="194"/>
      <c r="L141" s="194"/>
      <c r="M141" s="194"/>
      <c r="N141" s="194"/>
      <c r="O141" s="64"/>
      <c r="P141" s="94" t="str">
        <f t="shared" si="8"/>
        <v/>
      </c>
    </row>
    <row r="142" spans="1:16" ht="165" x14ac:dyDescent="0.2">
      <c r="A142" s="103" t="str">
        <f t="shared" si="5"/>
        <v>For female clients who are of childbearing age: Is there evidence of advisement of the following: 
- The effects of medication use in replacement narcotic therapy on pregnant women and unborn children
- That the medications are transmitted to the unborn child and may cause physical dependence
- That the use of other medication and illicit drugs in addition to these medication may harm the patient and/or their unborn child
- The need for consultation with physician prior to nursing
- That the child may show irritability or other ill effects from the client's use of these medications for a brief period following birth</v>
      </c>
      <c r="C142" s="96" t="s">
        <v>250</v>
      </c>
      <c r="D142" s="194" t="s">
        <v>251</v>
      </c>
      <c r="E142" s="194"/>
      <c r="F142" s="194"/>
      <c r="G142" s="194"/>
      <c r="H142" s="194"/>
      <c r="I142" s="194"/>
      <c r="J142" s="194"/>
      <c r="K142" s="194"/>
      <c r="L142" s="194"/>
      <c r="M142" s="194"/>
      <c r="N142" s="194"/>
      <c r="O142" s="64"/>
      <c r="P142" s="94" t="str">
        <f t="shared" si="8"/>
        <v/>
      </c>
    </row>
    <row r="143" spans="1:16" ht="18" x14ac:dyDescent="0.2">
      <c r="A143" s="103" t="str">
        <f t="shared" si="5"/>
        <v>Is there certification of fitness for replacement narcotic therapy by physician?</v>
      </c>
      <c r="C143" s="96" t="s">
        <v>252</v>
      </c>
      <c r="D143" s="194" t="s">
        <v>253</v>
      </c>
      <c r="E143" s="194"/>
      <c r="F143" s="194"/>
      <c r="G143" s="194"/>
      <c r="H143" s="194"/>
      <c r="I143" s="194"/>
      <c r="J143" s="194"/>
      <c r="K143" s="194"/>
      <c r="L143" s="194"/>
      <c r="M143" s="194"/>
      <c r="N143" s="194"/>
      <c r="O143" s="64"/>
      <c r="P143" s="94" t="str">
        <f t="shared" si="8"/>
        <v/>
      </c>
    </row>
    <row r="144" spans="1:16" ht="165" x14ac:dyDescent="0.2">
      <c r="A144" s="103" t="str">
        <f t="shared" si="5"/>
        <v>Is there evidence that there was a medical evaluation or documented review and concurrence of a medical evaluation conducted by the Medical Director or physician extender? At minimum the evaluation shall consist of: 
- Client's medical history including drug use
- TB tested
- Chest x-ray
- Lab test for determination of narcotic drug use
- Syphilis Test (non-reactive)
- Urine analysis (minimum 1x/month)
- Initial dose observed for new patients
- MD records, dates and signs all dosage changes</v>
      </c>
      <c r="C144" s="96" t="s">
        <v>254</v>
      </c>
      <c r="D144" s="194" t="s">
        <v>255</v>
      </c>
      <c r="E144" s="194"/>
      <c r="F144" s="194"/>
      <c r="G144" s="194"/>
      <c r="H144" s="194"/>
      <c r="I144" s="194"/>
      <c r="J144" s="194"/>
      <c r="K144" s="194"/>
      <c r="L144" s="194"/>
      <c r="M144" s="194"/>
      <c r="N144" s="194"/>
      <c r="O144" s="64"/>
      <c r="P144" s="94" t="str">
        <f t="shared" si="8"/>
        <v/>
      </c>
    </row>
    <row r="145" spans="1:16" ht="45" x14ac:dyDescent="0.2">
      <c r="A145" s="103" t="str">
        <f t="shared" si="5"/>
        <v>Is there evidence of MD determined physical dependence and addiction to opiates by either observed signs of physical dependence OR results of initial test or analysis for illicit drug use?</v>
      </c>
      <c r="C145" s="96" t="s">
        <v>256</v>
      </c>
      <c r="D145" s="194" t="s">
        <v>257</v>
      </c>
      <c r="E145" s="194"/>
      <c r="F145" s="194"/>
      <c r="G145" s="194"/>
      <c r="H145" s="194"/>
      <c r="I145" s="194"/>
      <c r="J145" s="194"/>
      <c r="K145" s="194"/>
      <c r="L145" s="194"/>
      <c r="M145" s="194"/>
      <c r="N145" s="194"/>
      <c r="O145" s="64"/>
      <c r="P145" s="94" t="str">
        <f t="shared" si="8"/>
        <v/>
      </c>
    </row>
    <row r="146" spans="1:16" ht="45" x14ac:dyDescent="0.2">
      <c r="A146" s="103" t="str">
        <f t="shared" si="5"/>
        <v xml:space="preserve">Is there evidence confirming history of at least 2 years of addiction to opiates by Medical Director (MD) (exceptions may be made by MD based on client's health endangering situations)? </v>
      </c>
      <c r="C146" s="96" t="s">
        <v>258</v>
      </c>
      <c r="D146" s="194" t="s">
        <v>259</v>
      </c>
      <c r="E146" s="194"/>
      <c r="F146" s="194"/>
      <c r="G146" s="194"/>
      <c r="H146" s="194"/>
      <c r="I146" s="194"/>
      <c r="J146" s="194"/>
      <c r="K146" s="194"/>
      <c r="L146" s="194"/>
      <c r="M146" s="194"/>
      <c r="N146" s="194"/>
      <c r="O146" s="64"/>
      <c r="P146" s="94" t="str">
        <f t="shared" si="8"/>
        <v/>
      </c>
    </row>
    <row r="147" spans="1:16" ht="45" x14ac:dyDescent="0.2">
      <c r="A147" s="103" t="str">
        <f t="shared" si="5"/>
        <v>Is there evidence that MD is placing client in treatment by initiating, altering, and determining replacement narcotic therapy medication and dosage amounts by medical director?</v>
      </c>
      <c r="C147" s="96" t="s">
        <v>260</v>
      </c>
      <c r="D147" s="194" t="s">
        <v>261</v>
      </c>
      <c r="E147" s="194"/>
      <c r="F147" s="194"/>
      <c r="G147" s="194"/>
      <c r="H147" s="194"/>
      <c r="I147" s="194"/>
      <c r="J147" s="194"/>
      <c r="K147" s="194"/>
      <c r="L147" s="194"/>
      <c r="M147" s="194"/>
      <c r="N147" s="194"/>
      <c r="O147" s="64"/>
      <c r="P147" s="94" t="str">
        <f t="shared" si="8"/>
        <v/>
      </c>
    </row>
    <row r="148" spans="1:16" ht="30" x14ac:dyDescent="0.2">
      <c r="A148" s="103" t="str">
        <f t="shared" si="5"/>
        <v>Is there documented evidence for reasons for changes in dosage levels and medication?</v>
      </c>
      <c r="C148" s="96" t="s">
        <v>262</v>
      </c>
      <c r="D148" s="194" t="s">
        <v>263</v>
      </c>
      <c r="E148" s="194"/>
      <c r="F148" s="194"/>
      <c r="G148" s="194"/>
      <c r="H148" s="194"/>
      <c r="I148" s="194"/>
      <c r="J148" s="194"/>
      <c r="K148" s="194"/>
      <c r="L148" s="194"/>
      <c r="M148" s="194"/>
      <c r="N148" s="194"/>
      <c r="O148" s="64"/>
      <c r="P148" s="94" t="str">
        <f t="shared" si="8"/>
        <v/>
      </c>
    </row>
    <row r="149" spans="1:16" ht="30" x14ac:dyDescent="0.2">
      <c r="A149" s="103" t="str">
        <f t="shared" si="5"/>
        <v>Is there evidence of periodic review or evaluation by Medical Director (at least annually)?</v>
      </c>
      <c r="C149" s="96" t="s">
        <v>264</v>
      </c>
      <c r="D149" s="194" t="s">
        <v>265</v>
      </c>
      <c r="E149" s="194"/>
      <c r="F149" s="194"/>
      <c r="G149" s="194"/>
      <c r="H149" s="194"/>
      <c r="I149" s="194"/>
      <c r="J149" s="194"/>
      <c r="K149" s="194"/>
      <c r="L149" s="194"/>
      <c r="M149" s="194"/>
      <c r="N149" s="194"/>
      <c r="O149" s="64"/>
      <c r="P149" s="94" t="str">
        <f t="shared" si="8"/>
        <v/>
      </c>
    </row>
    <row r="150" spans="1:16" ht="30" x14ac:dyDescent="0.2">
      <c r="A150" s="103" t="str">
        <f t="shared" si="5"/>
        <v>Is there justification for continuing of treatment (maintenance treatment beyond 2 years)</v>
      </c>
      <c r="C150" s="96" t="s">
        <v>266</v>
      </c>
      <c r="D150" s="194" t="s">
        <v>267</v>
      </c>
      <c r="E150" s="194"/>
      <c r="F150" s="194"/>
      <c r="G150" s="194"/>
      <c r="H150" s="194"/>
      <c r="I150" s="194"/>
      <c r="J150" s="194"/>
      <c r="K150" s="194"/>
      <c r="L150" s="194"/>
      <c r="M150" s="194"/>
      <c r="N150" s="194"/>
      <c r="O150" s="64"/>
      <c r="P150" s="94" t="str">
        <f t="shared" si="8"/>
        <v/>
      </c>
    </row>
    <row r="151" spans="1:16" ht="30" x14ac:dyDescent="0.2">
      <c r="A151" s="103" t="str">
        <f t="shared" si="5"/>
        <v xml:space="preserve">For temporary dosing: Are medication change orders not exceeded of temporary status of 30 days? </v>
      </c>
      <c r="C151" s="96" t="s">
        <v>268</v>
      </c>
      <c r="D151" s="194" t="s">
        <v>269</v>
      </c>
      <c r="E151" s="194"/>
      <c r="F151" s="194"/>
      <c r="G151" s="194"/>
      <c r="H151" s="194"/>
      <c r="I151" s="194"/>
      <c r="J151" s="194"/>
      <c r="K151" s="194"/>
      <c r="L151" s="194"/>
      <c r="M151" s="194"/>
      <c r="N151" s="194"/>
      <c r="O151" s="64"/>
      <c r="P151" s="94" t="str">
        <f t="shared" si="8"/>
        <v/>
      </c>
    </row>
    <row r="152" spans="1:16" ht="18" x14ac:dyDescent="0.2">
      <c r="A152" s="103" t="str">
        <f t="shared" si="5"/>
        <v>For temporary dosing: Has host program accepted responsibility of client?</v>
      </c>
      <c r="C152" s="96" t="s">
        <v>270</v>
      </c>
      <c r="D152" s="194" t="s">
        <v>271</v>
      </c>
      <c r="E152" s="194"/>
      <c r="F152" s="194"/>
      <c r="G152" s="194"/>
      <c r="H152" s="194"/>
      <c r="I152" s="194"/>
      <c r="J152" s="194"/>
      <c r="K152" s="194"/>
      <c r="L152" s="194"/>
      <c r="M152" s="194"/>
      <c r="N152" s="194"/>
      <c r="O152" s="64"/>
      <c r="P152" s="94" t="str">
        <f t="shared" si="8"/>
        <v/>
      </c>
    </row>
    <row r="153" spans="1:16" ht="15.75" x14ac:dyDescent="0.25">
      <c r="A153" s="103" t="str">
        <f>IF($C153="","",$C153)</f>
        <v/>
      </c>
      <c r="C153" s="138"/>
      <c r="D153" s="292" t="s">
        <v>474</v>
      </c>
      <c r="E153" s="292"/>
      <c r="F153" s="292"/>
      <c r="G153" s="292"/>
      <c r="H153" s="292"/>
      <c r="I153" s="292"/>
      <c r="J153" s="292"/>
      <c r="K153" s="292"/>
      <c r="L153" s="292"/>
      <c r="M153" s="292"/>
      <c r="N153" s="292"/>
      <c r="O153" s="139"/>
      <c r="P153" s="140"/>
    </row>
    <row r="154" spans="1:16" ht="30" x14ac:dyDescent="0.2">
      <c r="A154" s="103" t="str">
        <f t="shared" si="5"/>
        <v>Is the primary counselor's name and date of assignment included on the treatment plan?</v>
      </c>
      <c r="C154" s="96" t="s">
        <v>272</v>
      </c>
      <c r="D154" s="194" t="s">
        <v>273</v>
      </c>
      <c r="E154" s="194"/>
      <c r="F154" s="194"/>
      <c r="G154" s="194"/>
      <c r="H154" s="194"/>
      <c r="I154" s="194"/>
      <c r="J154" s="194"/>
      <c r="K154" s="194"/>
      <c r="L154" s="194"/>
      <c r="M154" s="194"/>
      <c r="N154" s="194"/>
      <c r="O154" s="64"/>
      <c r="P154" s="94" t="str">
        <f t="shared" ref="P154:P159" si="9">IF(O154="","",IF(O154="Yes","Pass",IF(O154="No","Fail","N/A")))</f>
        <v/>
      </c>
    </row>
    <row r="155" spans="1:16" ht="30" x14ac:dyDescent="0.2">
      <c r="A155" s="103" t="str">
        <f t="shared" si="5"/>
        <v>Is the treatment plan completed within 28 days of admission with both client and counselor signature and date?</v>
      </c>
      <c r="C155" s="96" t="s">
        <v>274</v>
      </c>
      <c r="D155" s="194" t="s">
        <v>275</v>
      </c>
      <c r="E155" s="194"/>
      <c r="F155" s="194"/>
      <c r="G155" s="194"/>
      <c r="H155" s="194"/>
      <c r="I155" s="194"/>
      <c r="J155" s="194"/>
      <c r="K155" s="194"/>
      <c r="L155" s="194"/>
      <c r="M155" s="194"/>
      <c r="N155" s="194"/>
      <c r="O155" s="64"/>
      <c r="P155" s="94" t="str">
        <f t="shared" si="9"/>
        <v/>
      </c>
    </row>
    <row r="156" spans="1:16" ht="105" x14ac:dyDescent="0.2">
      <c r="A156" s="103" t="str">
        <f t="shared" si="5"/>
        <v>Does the treatment plan include the following: 
- Short-term (90 days or less) and long-term (exceeding 90 days) goals based on identified client needs 
- Target dates
- Specific behavioral tasks to achieve each short-term and long-term goal
- Type and frequency of counseling services (minimum of 50 mins/month unless waived by MD)</v>
      </c>
      <c r="C156" s="96" t="s">
        <v>276</v>
      </c>
      <c r="D156" s="194" t="s">
        <v>277</v>
      </c>
      <c r="E156" s="194"/>
      <c r="F156" s="194"/>
      <c r="G156" s="194"/>
      <c r="H156" s="194"/>
      <c r="I156" s="194"/>
      <c r="J156" s="194"/>
      <c r="K156" s="194"/>
      <c r="L156" s="194"/>
      <c r="M156" s="194"/>
      <c r="N156" s="194"/>
      <c r="O156" s="64"/>
      <c r="P156" s="94" t="str">
        <f t="shared" si="9"/>
        <v/>
      </c>
    </row>
    <row r="157" spans="1:16" ht="45" x14ac:dyDescent="0.2">
      <c r="A157" s="103" t="str">
        <f t="shared" si="5"/>
        <v xml:space="preserve">Has the supervising counselor and medical director reviewed and signed the treatment plan and any subsequent treatment plan updates within 14 days of the effective date? </v>
      </c>
      <c r="C157" s="96" t="s">
        <v>278</v>
      </c>
      <c r="D157" s="194" t="s">
        <v>279</v>
      </c>
      <c r="E157" s="194"/>
      <c r="F157" s="194"/>
      <c r="G157" s="194"/>
      <c r="H157" s="194"/>
      <c r="I157" s="194"/>
      <c r="J157" s="194"/>
      <c r="K157" s="194"/>
      <c r="L157" s="194"/>
      <c r="M157" s="194"/>
      <c r="N157" s="194"/>
      <c r="O157" s="64"/>
      <c r="P157" s="94" t="str">
        <f t="shared" si="9"/>
        <v/>
      </c>
    </row>
    <row r="158" spans="1:16" ht="18" x14ac:dyDescent="0.2">
      <c r="A158" s="103" t="str">
        <f t="shared" si="5"/>
        <v xml:space="preserve">Are amendments to the plan medically deemed appropriate? </v>
      </c>
      <c r="C158" s="96" t="s">
        <v>280</v>
      </c>
      <c r="D158" s="194" t="s">
        <v>281</v>
      </c>
      <c r="E158" s="194"/>
      <c r="F158" s="194"/>
      <c r="G158" s="194"/>
      <c r="H158" s="194"/>
      <c r="I158" s="194"/>
      <c r="J158" s="194"/>
      <c r="K158" s="194"/>
      <c r="L158" s="194"/>
      <c r="M158" s="194"/>
      <c r="N158" s="194"/>
      <c r="O158" s="64"/>
      <c r="P158" s="94" t="str">
        <f t="shared" si="9"/>
        <v/>
      </c>
    </row>
    <row r="159" spans="1:16" ht="120" x14ac:dyDescent="0.2">
      <c r="A159" s="103" t="str">
        <f t="shared" si="5"/>
        <v>Has an updated treatment plan been created when necessary or at least once every 3 months from the date of admission and include the following: 
- Summary of progress or lack of progress toward each goal
- Development of new goals
- Behavioral tasks for newly identified needs
- Document any changes to frequency of counseling services
- Target dates
- Effective date for update</v>
      </c>
      <c r="C159" s="96" t="s">
        <v>282</v>
      </c>
      <c r="D159" s="194" t="s">
        <v>283</v>
      </c>
      <c r="E159" s="194"/>
      <c r="F159" s="194"/>
      <c r="G159" s="194"/>
      <c r="H159" s="194"/>
      <c r="I159" s="194"/>
      <c r="J159" s="194"/>
      <c r="K159" s="194"/>
      <c r="L159" s="194"/>
      <c r="M159" s="194"/>
      <c r="N159" s="194"/>
      <c r="O159" s="64"/>
      <c r="P159" s="94" t="str">
        <f t="shared" si="9"/>
        <v/>
      </c>
    </row>
    <row r="160" spans="1:16" ht="15.75" x14ac:dyDescent="0.25">
      <c r="A160" s="103" t="str">
        <f>IF($C160="","",$C160)</f>
        <v/>
      </c>
      <c r="C160" s="138"/>
      <c r="D160" s="292" t="s">
        <v>155</v>
      </c>
      <c r="E160" s="292"/>
      <c r="F160" s="292"/>
      <c r="G160" s="292"/>
      <c r="H160" s="292"/>
      <c r="I160" s="292"/>
      <c r="J160" s="292"/>
      <c r="K160" s="292"/>
      <c r="L160" s="292"/>
      <c r="M160" s="292"/>
      <c r="N160" s="292"/>
      <c r="O160" s="139"/>
      <c r="P160" s="140"/>
    </row>
    <row r="161" spans="1:16" ht="195" x14ac:dyDescent="0.2">
      <c r="A161" s="103" t="str">
        <f t="shared" si="5"/>
        <v>Do progress notes identify the following: 
- Program's response to test or analysis for illicit drug use which discloses the absence of both methadone and its primary metabolite (when prescribed by the medical director and the program physician)
- Incidence of arrest and conviction or any other signs of retrogression (dates of incarceration, reasons for incarceration, circumstances involved)
- Evidence of attempted cooperation by program physician to work with jail medical officer to ensure treatment for opiate withdrawal symptoms
- Documentation of incidence of hospitalization (dates of hospitalization, reason for hospitalization, circumstances involved)
- Evidence of attempted cooperation by program physician to work with hospital staff and attending physician to continue client's replacement narcotic therapy treatment for opiate withdrawal symptoms</v>
      </c>
      <c r="C161" s="96" t="s">
        <v>284</v>
      </c>
      <c r="D161" s="194" t="s">
        <v>285</v>
      </c>
      <c r="E161" s="194"/>
      <c r="F161" s="194"/>
      <c r="G161" s="194"/>
      <c r="H161" s="194"/>
      <c r="I161" s="194"/>
      <c r="J161" s="194"/>
      <c r="K161" s="194"/>
      <c r="L161" s="194"/>
      <c r="M161" s="194"/>
      <c r="N161" s="194"/>
      <c r="O161" s="64"/>
      <c r="P161" s="94" t="str">
        <f t="shared" ref="P161:P163" si="10">IF(O161="","",IF(O161="Yes","Pass",IF(O161="No","Fail","N/A")))</f>
        <v/>
      </c>
    </row>
    <row r="162" spans="1:16" ht="75" x14ac:dyDescent="0.2">
      <c r="A162" s="103" t="str">
        <f t="shared" ref="A162:A179" si="11">IF($D162="","",$D162)</f>
        <v>Do progress note include the following: 
- Take-home medication privileges via doctor's order
- Client meeting criteria for Take-Home medication
- Documentation on restricting, restoring, or suspension of client's Take-Home privileges</v>
      </c>
      <c r="C162" s="96" t="s">
        <v>286</v>
      </c>
      <c r="D162" s="194" t="s">
        <v>287</v>
      </c>
      <c r="E162" s="194"/>
      <c r="F162" s="194"/>
      <c r="G162" s="194"/>
      <c r="H162" s="194"/>
      <c r="I162" s="194"/>
      <c r="J162" s="194"/>
      <c r="K162" s="194"/>
      <c r="L162" s="194"/>
      <c r="M162" s="194"/>
      <c r="N162" s="194"/>
      <c r="O162" s="64"/>
      <c r="P162" s="94" t="str">
        <f t="shared" si="10"/>
        <v/>
      </c>
    </row>
    <row r="163" spans="1:16" ht="30" x14ac:dyDescent="0.2">
      <c r="A163" s="103" t="str">
        <f t="shared" si="11"/>
        <v>Has a minimum of 50 minutes per calendar month of counseling services been provided to client?</v>
      </c>
      <c r="C163" s="96" t="s">
        <v>288</v>
      </c>
      <c r="D163" s="194" t="s">
        <v>289</v>
      </c>
      <c r="E163" s="194"/>
      <c r="F163" s="194"/>
      <c r="G163" s="194"/>
      <c r="H163" s="194"/>
      <c r="I163" s="194"/>
      <c r="J163" s="194"/>
      <c r="K163" s="194"/>
      <c r="L163" s="194"/>
      <c r="M163" s="194"/>
      <c r="N163" s="194"/>
      <c r="O163" s="64"/>
      <c r="P163" s="94" t="str">
        <f t="shared" si="10"/>
        <v/>
      </c>
    </row>
    <row r="164" spans="1:16" ht="15.75" x14ac:dyDescent="0.25">
      <c r="A164" s="103" t="str">
        <f t="shared" si="11"/>
        <v>DETOX ONLY</v>
      </c>
      <c r="C164" s="138"/>
      <c r="D164" s="292" t="s">
        <v>475</v>
      </c>
      <c r="E164" s="292"/>
      <c r="F164" s="292"/>
      <c r="G164" s="292"/>
      <c r="H164" s="292"/>
      <c r="I164" s="292"/>
      <c r="J164" s="292"/>
      <c r="K164" s="292"/>
      <c r="L164" s="292"/>
      <c r="M164" s="292"/>
      <c r="N164" s="292"/>
      <c r="O164" s="139"/>
      <c r="P164" s="140"/>
    </row>
    <row r="165" spans="1:16" ht="90" x14ac:dyDescent="0.2">
      <c r="A165" s="103" t="str">
        <f t="shared" si="11"/>
        <v>Detox ONLY) Is there documentation of the following: 
- Program's response to 3-consecutively missed appointments (may be terminated or remain in program if physician deemed medically indicated)
- Program's response to client missing 2-weeks or more of appointments without notifying the program (will be terminated, if client returns to care will be admitted as a new client with documentation as indicated)</v>
      </c>
      <c r="C165" s="96" t="s">
        <v>290</v>
      </c>
      <c r="D165" s="194" t="s">
        <v>291</v>
      </c>
      <c r="E165" s="194"/>
      <c r="F165" s="194"/>
      <c r="G165" s="194"/>
      <c r="H165" s="194"/>
      <c r="I165" s="194"/>
      <c r="J165" s="194"/>
      <c r="K165" s="194"/>
      <c r="L165" s="194"/>
      <c r="M165" s="194"/>
      <c r="N165" s="194"/>
      <c r="O165" s="64"/>
      <c r="P165" s="94" t="str">
        <f t="shared" ref="P165:P168" si="12">IF(O165="","",IF(O165="Yes","Pass",IF(O165="No","Fail","N/A")))</f>
        <v/>
      </c>
    </row>
    <row r="166" spans="1:16" ht="120" x14ac:dyDescent="0.2">
      <c r="A166" s="103" t="str">
        <f t="shared" si="11"/>
        <v>(Detox ONLY) Does the treatment plan include the following: 
- Provisions to assist client with understanding illicit drug addiction and how to deal with them
- Provisions for furnishing services required and description of the role they play in achieving goals
- Treatment services required and description of role they play in achieving goals
- Type and frequency of scheduled counseling services</v>
      </c>
      <c r="C166" s="96" t="s">
        <v>292</v>
      </c>
      <c r="D166" s="194" t="s">
        <v>293</v>
      </c>
      <c r="E166" s="194"/>
      <c r="F166" s="194"/>
      <c r="G166" s="194"/>
      <c r="H166" s="194"/>
      <c r="I166" s="194"/>
      <c r="J166" s="194"/>
      <c r="K166" s="194"/>
      <c r="L166" s="194"/>
      <c r="M166" s="194"/>
      <c r="N166" s="194"/>
      <c r="O166" s="64"/>
      <c r="P166" s="94" t="str">
        <f t="shared" si="12"/>
        <v/>
      </c>
    </row>
    <row r="167" spans="1:16" ht="30" x14ac:dyDescent="0.2">
      <c r="A167" s="103" t="str">
        <f t="shared" si="11"/>
        <v xml:space="preserve">(Detox ONLY) Is there signed attestation to a lapse of at least 7 days since termination of immediately preceding episode of detox (if applicable)? </v>
      </c>
      <c r="C167" s="96" t="s">
        <v>294</v>
      </c>
      <c r="D167" s="194" t="s">
        <v>295</v>
      </c>
      <c r="E167" s="194"/>
      <c r="F167" s="194"/>
      <c r="G167" s="194"/>
      <c r="H167" s="194"/>
      <c r="I167" s="194"/>
      <c r="J167" s="194"/>
      <c r="K167" s="194"/>
      <c r="L167" s="194"/>
      <c r="M167" s="194"/>
      <c r="N167" s="194"/>
      <c r="O167" s="64"/>
      <c r="P167" s="94" t="str">
        <f t="shared" si="12"/>
        <v/>
      </c>
    </row>
    <row r="168" spans="1:16" ht="30" x14ac:dyDescent="0.2">
      <c r="A168" s="103" t="str">
        <f t="shared" si="11"/>
        <v>(Detox ONLY) For clients who are pregnant: Is there evidence that the client is NOT in the last trimester of the pregnancy?</v>
      </c>
      <c r="C168" s="96" t="s">
        <v>296</v>
      </c>
      <c r="D168" s="194" t="s">
        <v>297</v>
      </c>
      <c r="E168" s="194"/>
      <c r="F168" s="194"/>
      <c r="G168" s="194"/>
      <c r="H168" s="194"/>
      <c r="I168" s="194"/>
      <c r="J168" s="194"/>
      <c r="K168" s="194"/>
      <c r="L168" s="194"/>
      <c r="M168" s="194"/>
      <c r="N168" s="194"/>
      <c r="O168" s="64"/>
      <c r="P168" s="94" t="str">
        <f t="shared" si="12"/>
        <v/>
      </c>
    </row>
    <row r="169" spans="1:16" ht="15.75" x14ac:dyDescent="0.25">
      <c r="A169" s="103" t="str">
        <f>IF($C169="","",$C169)</f>
        <v/>
      </c>
      <c r="C169" s="138"/>
      <c r="D169" s="292" t="s">
        <v>476</v>
      </c>
      <c r="E169" s="292"/>
      <c r="F169" s="292"/>
      <c r="G169" s="292"/>
      <c r="H169" s="292"/>
      <c r="I169" s="292"/>
      <c r="J169" s="292"/>
      <c r="K169" s="292"/>
      <c r="L169" s="292"/>
      <c r="M169" s="292"/>
      <c r="N169" s="292"/>
      <c r="O169" s="139"/>
      <c r="P169" s="140"/>
    </row>
    <row r="170" spans="1:16" ht="90" x14ac:dyDescent="0.2">
      <c r="A170" s="103" t="str">
        <f t="shared" si="11"/>
        <v>For Pregnant Clients: Is there a treatment plan update by primary counselor within 14 days of confirmed pregnancy that includes: 
- Nature of prenatal support
- Face-to-face consultation at least 1 time monthly with medical director or physician extender
- Collection of body specimens at least 1x/week</v>
      </c>
      <c r="C170" s="96" t="s">
        <v>298</v>
      </c>
      <c r="D170" s="194" t="s">
        <v>299</v>
      </c>
      <c r="E170" s="194"/>
      <c r="F170" s="194"/>
      <c r="G170" s="194"/>
      <c r="H170" s="194"/>
      <c r="I170" s="194"/>
      <c r="J170" s="194"/>
      <c r="K170" s="194"/>
      <c r="L170" s="194"/>
      <c r="M170" s="194"/>
      <c r="N170" s="194"/>
      <c r="O170" s="64"/>
      <c r="P170" s="94" t="str">
        <f t="shared" ref="P170:P178" si="13">IF(O170="","",IF(O170="Yes","Pass",IF(O170="No","Fail","N/A")))</f>
        <v/>
      </c>
    </row>
    <row r="171" spans="1:16" ht="90" x14ac:dyDescent="0.2">
      <c r="A171" s="103" t="str">
        <f t="shared" si="11"/>
        <v>For Pregnant Clients: Within 14 days from the date of birth or termination of pregnancy is there the following updated records: 
- Evidence of updated treatment plan to reflect change in client's status and needs
- Evidence on treatment plan of the nature of pediatric care and child immunization (until the child is at least 3 years old)</v>
      </c>
      <c r="C171" s="96" t="s">
        <v>300</v>
      </c>
      <c r="D171" s="194" t="s">
        <v>301</v>
      </c>
      <c r="E171" s="194"/>
      <c r="F171" s="194"/>
      <c r="G171" s="194"/>
      <c r="H171" s="194"/>
      <c r="I171" s="194"/>
      <c r="J171" s="194"/>
      <c r="K171" s="194"/>
      <c r="L171" s="194"/>
      <c r="M171" s="194"/>
      <c r="N171" s="194"/>
      <c r="O171" s="64"/>
      <c r="P171" s="94" t="str">
        <f t="shared" si="13"/>
        <v/>
      </c>
    </row>
    <row r="172" spans="1:16" ht="120" x14ac:dyDescent="0.2">
      <c r="A172" s="103" t="str">
        <f t="shared" si="11"/>
        <v>For Pregnant Clients: Are all of the following requirements documented?
- Medical Director reviewed, signed, and dated confirmation of pregnancy
- Evidence of accepting medical responsibility for client's prenatal care OR evidence of verification client is under the care of a licensed physician
- Evidence of a medical order and rationale, from Medical Director, for determining Levo-Alpha-Acetylmethadol (LAAM) therapy-when applicable
- Re-evaluated by program physician no late than 60-days following termination of pregnancy</v>
      </c>
      <c r="C172" s="96" t="s">
        <v>302</v>
      </c>
      <c r="D172" s="194" t="s">
        <v>303</v>
      </c>
      <c r="E172" s="194"/>
      <c r="F172" s="194"/>
      <c r="G172" s="194"/>
      <c r="H172" s="194"/>
      <c r="I172" s="194"/>
      <c r="J172" s="194"/>
      <c r="K172" s="194"/>
      <c r="L172" s="194"/>
      <c r="M172" s="194"/>
      <c r="N172" s="194"/>
      <c r="O172" s="64"/>
      <c r="P172" s="94" t="str">
        <f t="shared" si="13"/>
        <v/>
      </c>
    </row>
    <row r="173" spans="1:16" ht="135" x14ac:dyDescent="0.2">
      <c r="A173" s="103" t="str">
        <f t="shared" si="11"/>
        <v>For Pregnant Clients: Is there evidence of prenatal instruction by Medical Director or licensed health personnel including the following: 
- Risks to client and unborn child from continued use of illicit and legal drugs, including premature birth
- Benefits of narcotic replacement therapy and risk of abrupt withdrawal from opiates, including premature birth
- Importance of attending all prenatal care visits
- Need for evaluation for the opiate addiction-related care of both the client and newborn following birth</v>
      </c>
      <c r="C173" s="96" t="s">
        <v>304</v>
      </c>
      <c r="D173" s="194" t="s">
        <v>305</v>
      </c>
      <c r="E173" s="194"/>
      <c r="F173" s="194"/>
      <c r="G173" s="194"/>
      <c r="H173" s="194"/>
      <c r="I173" s="194"/>
      <c r="J173" s="194"/>
      <c r="K173" s="194"/>
      <c r="L173" s="194"/>
      <c r="M173" s="194"/>
      <c r="N173" s="194"/>
      <c r="O173" s="64"/>
      <c r="P173" s="94" t="str">
        <f t="shared" si="13"/>
        <v/>
      </c>
    </row>
    <row r="174" spans="1:16" ht="30" x14ac:dyDescent="0.2">
      <c r="A174" s="103" t="str">
        <f t="shared" si="11"/>
        <v>For Pregnant Clients: Is there evidence of documented refusal by client to receive prenatal care?</v>
      </c>
      <c r="C174" s="96" t="s">
        <v>306</v>
      </c>
      <c r="D174" s="194" t="s">
        <v>307</v>
      </c>
      <c r="E174" s="194"/>
      <c r="F174" s="194"/>
      <c r="G174" s="194"/>
      <c r="H174" s="194"/>
      <c r="I174" s="194"/>
      <c r="J174" s="194"/>
      <c r="K174" s="194"/>
      <c r="L174" s="194"/>
      <c r="M174" s="194"/>
      <c r="N174" s="194"/>
      <c r="O174" s="64"/>
      <c r="P174" s="94" t="str">
        <f t="shared" si="13"/>
        <v/>
      </c>
    </row>
    <row r="175" spans="1:16" ht="30" x14ac:dyDescent="0.2">
      <c r="A175" s="103" t="str">
        <f t="shared" si="11"/>
        <v>For visiting clients only: Is there a signed release of information by the client to obtain information from the current NTP provider?</v>
      </c>
      <c r="C175" s="96" t="s">
        <v>308</v>
      </c>
      <c r="D175" s="194" t="s">
        <v>309</v>
      </c>
      <c r="E175" s="194"/>
      <c r="F175" s="194"/>
      <c r="G175" s="194"/>
      <c r="H175" s="194"/>
      <c r="I175" s="194"/>
      <c r="J175" s="194"/>
      <c r="K175" s="194"/>
      <c r="L175" s="194"/>
      <c r="M175" s="194"/>
      <c r="N175" s="194"/>
      <c r="O175" s="64"/>
      <c r="P175" s="94" t="str">
        <f t="shared" si="13"/>
        <v/>
      </c>
    </row>
    <row r="176" spans="1:16" ht="120" x14ac:dyDescent="0.2">
      <c r="A176" s="103" t="str">
        <f t="shared" si="11"/>
        <v>For visiting clients only: Is there evidence of the following: 
- Contact with the other program to determine that they have not provided client with replacement narcotic therapy for the same time period and that it will not do so
- Medication order by referral medical director or program physician allowing permission of temporary service (does not exceed a 30-day period)
- Medical Director or program physician of the receiving program is accepting the responsibility to treat the visiting client</v>
      </c>
      <c r="C176" s="96" t="s">
        <v>310</v>
      </c>
      <c r="D176" s="194" t="s">
        <v>311</v>
      </c>
      <c r="E176" s="194"/>
      <c r="F176" s="194"/>
      <c r="G176" s="194"/>
      <c r="H176" s="194"/>
      <c r="I176" s="194"/>
      <c r="J176" s="194"/>
      <c r="K176" s="194"/>
      <c r="L176" s="194"/>
      <c r="M176" s="194"/>
      <c r="N176" s="194"/>
      <c r="O176" s="64"/>
      <c r="P176" s="94" t="str">
        <f t="shared" si="13"/>
        <v/>
      </c>
    </row>
    <row r="177" spans="1:16" ht="75" x14ac:dyDescent="0.2">
      <c r="A177" s="103" t="str">
        <f t="shared" si="11"/>
        <v xml:space="preserve">For clients under 18 years of age: Are there two documented unsuccessful attempts at short-term detoxification or drug-free treatment within a 12-month period? No person under 18 years of age may be admitted to maintenance treatment unless a parent, legal guardian, or responsible adult designated by the relevant State authority consents in writing to such treatment. </v>
      </c>
      <c r="C177" s="96" t="s">
        <v>312</v>
      </c>
      <c r="D177" s="194" t="s">
        <v>313</v>
      </c>
      <c r="E177" s="194"/>
      <c r="F177" s="194"/>
      <c r="G177" s="194"/>
      <c r="H177" s="194"/>
      <c r="I177" s="194"/>
      <c r="J177" s="194"/>
      <c r="K177" s="194"/>
      <c r="L177" s="194"/>
      <c r="M177" s="194"/>
      <c r="N177" s="194"/>
      <c r="O177" s="64"/>
      <c r="P177" s="94" t="str">
        <f t="shared" si="13"/>
        <v/>
      </c>
    </row>
    <row r="178" spans="1:16" ht="45" x14ac:dyDescent="0.2">
      <c r="A178" s="103" t="str">
        <f t="shared" si="11"/>
        <v>For clients under 18 years of age: Is there written consent by a parent, legal guardian, or responsible adult designated by the relevant State authority for client to be admitted to maintenance treatment?</v>
      </c>
      <c r="C178" s="96" t="s">
        <v>314</v>
      </c>
      <c r="D178" s="194" t="s">
        <v>315</v>
      </c>
      <c r="E178" s="194"/>
      <c r="F178" s="194"/>
      <c r="G178" s="194"/>
      <c r="H178" s="194"/>
      <c r="I178" s="194"/>
      <c r="J178" s="194"/>
      <c r="K178" s="194"/>
      <c r="L178" s="194"/>
      <c r="M178" s="194"/>
      <c r="N178" s="194"/>
      <c r="O178" s="64"/>
      <c r="P178" s="94" t="str">
        <f t="shared" si="13"/>
        <v/>
      </c>
    </row>
    <row r="179" spans="1:16" ht="15.75" x14ac:dyDescent="0.2">
      <c r="A179" s="103" t="str">
        <f t="shared" si="11"/>
        <v/>
      </c>
      <c r="C179" s="248" t="s">
        <v>477</v>
      </c>
      <c r="D179" s="260"/>
      <c r="E179" s="260"/>
      <c r="F179" s="260"/>
      <c r="G179" s="260"/>
      <c r="H179" s="260"/>
      <c r="I179" s="260"/>
      <c r="J179" s="260"/>
      <c r="K179" s="260"/>
      <c r="L179" s="260"/>
      <c r="M179" s="260"/>
      <c r="N179" s="260"/>
      <c r="O179" s="260"/>
      <c r="P179" s="261"/>
    </row>
    <row r="180" spans="1:16" ht="60" x14ac:dyDescent="0.2">
      <c r="A180" s="103" t="s">
        <v>445</v>
      </c>
      <c r="C180" s="231"/>
      <c r="D180" s="232"/>
      <c r="E180" s="232"/>
      <c r="F180" s="232"/>
      <c r="G180" s="232"/>
      <c r="H180" s="232"/>
      <c r="I180" s="232"/>
      <c r="J180" s="232"/>
      <c r="K180" s="232"/>
      <c r="L180" s="232"/>
      <c r="M180" s="232"/>
      <c r="N180" s="232"/>
      <c r="O180" s="232"/>
      <c r="P180" s="233"/>
    </row>
  </sheetData>
  <sheetProtection algorithmName="SHA-512" hashValue="NKUX2UM6UG0wB3/r/Gksq97vHZfq+kizkmUlAq5dur+EukDwB4v348w0N98BGD7WZHg1v/Rdx7POTqd+YiXTkQ==" saltValue="qgVXymN1x4lYyaqwKWgNbA==" spinCount="100000" sheet="1" objects="1" scenarios="1" selectLockedCells="1"/>
  <mergeCells count="168">
    <mergeCell ref="D177:N177"/>
    <mergeCell ref="D178:N178"/>
    <mergeCell ref="C179:P179"/>
    <mergeCell ref="C180:P180"/>
    <mergeCell ref="D171:N171"/>
    <mergeCell ref="D172:N172"/>
    <mergeCell ref="D173:N173"/>
    <mergeCell ref="D174:N174"/>
    <mergeCell ref="D175:N175"/>
    <mergeCell ref="D176:N176"/>
    <mergeCell ref="D165:N165"/>
    <mergeCell ref="D166:N166"/>
    <mergeCell ref="D167:N167"/>
    <mergeCell ref="D168:N168"/>
    <mergeCell ref="D169:N169"/>
    <mergeCell ref="D170:N170"/>
    <mergeCell ref="D159:N159"/>
    <mergeCell ref="D160:N160"/>
    <mergeCell ref="D161:N161"/>
    <mergeCell ref="D162:N162"/>
    <mergeCell ref="D163:N163"/>
    <mergeCell ref="D164:N164"/>
    <mergeCell ref="D153:N153"/>
    <mergeCell ref="D154:N154"/>
    <mergeCell ref="D155:N155"/>
    <mergeCell ref="D156:N156"/>
    <mergeCell ref="D157:N157"/>
    <mergeCell ref="D158:N158"/>
    <mergeCell ref="D147:N147"/>
    <mergeCell ref="D148:N148"/>
    <mergeCell ref="D149:N149"/>
    <mergeCell ref="D150:N150"/>
    <mergeCell ref="D151:N151"/>
    <mergeCell ref="D152:N152"/>
    <mergeCell ref="D141:N141"/>
    <mergeCell ref="D142:N142"/>
    <mergeCell ref="D143:N143"/>
    <mergeCell ref="D144:N144"/>
    <mergeCell ref="D145:N145"/>
    <mergeCell ref="D146:N146"/>
    <mergeCell ref="D135:N135"/>
    <mergeCell ref="D136:N136"/>
    <mergeCell ref="D137:N137"/>
    <mergeCell ref="D138:N138"/>
    <mergeCell ref="D139:N139"/>
    <mergeCell ref="D140:N140"/>
    <mergeCell ref="C128:P128"/>
    <mergeCell ref="C129:P129"/>
    <mergeCell ref="D131:N131"/>
    <mergeCell ref="D132:N132"/>
    <mergeCell ref="D133:N133"/>
    <mergeCell ref="D134:N134"/>
    <mergeCell ref="D121:N121"/>
    <mergeCell ref="C122:P122"/>
    <mergeCell ref="C123:P123"/>
    <mergeCell ref="D125:N125"/>
    <mergeCell ref="D126:N126"/>
    <mergeCell ref="D127:N127"/>
    <mergeCell ref="D114:N114"/>
    <mergeCell ref="D115:N115"/>
    <mergeCell ref="C116:P116"/>
    <mergeCell ref="C117:P117"/>
    <mergeCell ref="D119:N119"/>
    <mergeCell ref="D120:N120"/>
    <mergeCell ref="D107:N107"/>
    <mergeCell ref="D108:N108"/>
    <mergeCell ref="C109:P109"/>
    <mergeCell ref="C110:P110"/>
    <mergeCell ref="D112:N112"/>
    <mergeCell ref="D113:N113"/>
    <mergeCell ref="D60:N60"/>
    <mergeCell ref="D61:N61"/>
    <mergeCell ref="C62:P62"/>
    <mergeCell ref="C63:P63"/>
    <mergeCell ref="D105:N105"/>
    <mergeCell ref="D106:N106"/>
    <mergeCell ref="D54:N54"/>
    <mergeCell ref="D55:N55"/>
    <mergeCell ref="C56:P56"/>
    <mergeCell ref="C57:P57"/>
    <mergeCell ref="D59:N59"/>
    <mergeCell ref="D65:N65"/>
    <mergeCell ref="D66:N66"/>
    <mergeCell ref="D67:N67"/>
    <mergeCell ref="D68:N68"/>
    <mergeCell ref="D69:N69"/>
    <mergeCell ref="C70:P70"/>
    <mergeCell ref="C71:P71"/>
    <mergeCell ref="D73:N73"/>
    <mergeCell ref="D74:N74"/>
    <mergeCell ref="D75:N75"/>
    <mergeCell ref="D76:N76"/>
    <mergeCell ref="D77:N77"/>
    <mergeCell ref="D78:N78"/>
    <mergeCell ref="C47:O47"/>
    <mergeCell ref="D48:N48"/>
    <mergeCell ref="D49:N49"/>
    <mergeCell ref="D50:N50"/>
    <mergeCell ref="C51:P51"/>
    <mergeCell ref="C52:P52"/>
    <mergeCell ref="C40:P40"/>
    <mergeCell ref="D42:N42"/>
    <mergeCell ref="D43:N43"/>
    <mergeCell ref="D44:N44"/>
    <mergeCell ref="C45:P45"/>
    <mergeCell ref="C46:P46"/>
    <mergeCell ref="D34:N34"/>
    <mergeCell ref="D35:N35"/>
    <mergeCell ref="D36:N36"/>
    <mergeCell ref="D37:N37"/>
    <mergeCell ref="D38:N38"/>
    <mergeCell ref="C39:P39"/>
    <mergeCell ref="C27:P27"/>
    <mergeCell ref="C28:P28"/>
    <mergeCell ref="D30:N30"/>
    <mergeCell ref="D31:N31"/>
    <mergeCell ref="D32:N32"/>
    <mergeCell ref="D33:N33"/>
    <mergeCell ref="D21:N21"/>
    <mergeCell ref="D22:N22"/>
    <mergeCell ref="D23:N23"/>
    <mergeCell ref="D24:N24"/>
    <mergeCell ref="D25:N25"/>
    <mergeCell ref="D26:N26"/>
    <mergeCell ref="D14:N14"/>
    <mergeCell ref="C15:P15"/>
    <mergeCell ref="C16:P16"/>
    <mergeCell ref="D18:N18"/>
    <mergeCell ref="D19:N19"/>
    <mergeCell ref="D20:N20"/>
    <mergeCell ref="D8:N8"/>
    <mergeCell ref="D9:N9"/>
    <mergeCell ref="D10:N10"/>
    <mergeCell ref="D11:N11"/>
    <mergeCell ref="D12:N12"/>
    <mergeCell ref="D13:N13"/>
    <mergeCell ref="C1:G1"/>
    <mergeCell ref="I1:L1"/>
    <mergeCell ref="N1:P1"/>
    <mergeCell ref="C2:G2"/>
    <mergeCell ref="I2:L2"/>
    <mergeCell ref="E5:G5"/>
    <mergeCell ref="I5:J5"/>
    <mergeCell ref="L5:M5"/>
    <mergeCell ref="D79:N79"/>
    <mergeCell ref="D80:N80"/>
    <mergeCell ref="D81:N81"/>
    <mergeCell ref="D82:N82"/>
    <mergeCell ref="D83:N83"/>
    <mergeCell ref="D84:N84"/>
    <mergeCell ref="D85:N85"/>
    <mergeCell ref="C86:P86"/>
    <mergeCell ref="D97:N97"/>
    <mergeCell ref="D98:N98"/>
    <mergeCell ref="D99:N99"/>
    <mergeCell ref="D100:N100"/>
    <mergeCell ref="D101:N101"/>
    <mergeCell ref="C102:P102"/>
    <mergeCell ref="C103:P103"/>
    <mergeCell ref="C87:P87"/>
    <mergeCell ref="D89:N89"/>
    <mergeCell ref="D90:N90"/>
    <mergeCell ref="D91:N91"/>
    <mergeCell ref="D92:N92"/>
    <mergeCell ref="D93:N93"/>
    <mergeCell ref="D94:N94"/>
    <mergeCell ref="D95:N95"/>
    <mergeCell ref="D96:N96"/>
  </mergeCells>
  <conditionalFormatting sqref="P1:P18 P154:P159 P161:P163 P165:P168 P170:P1048576 P27:P30 P105:P152 P39:P64">
    <cfRule type="containsText" dxfId="21" priority="10" operator="containsText" text="Fail">
      <formula>NOT(ISERROR(SEARCH("Fail",P1)))</formula>
    </cfRule>
  </conditionalFormatting>
  <conditionalFormatting sqref="AN9">
    <cfRule type="containsText" dxfId="20" priority="9" operator="containsText" text="Fail">
      <formula>NOT(ISERROR(SEARCH("Fail",AN9)))</formula>
    </cfRule>
  </conditionalFormatting>
  <conditionalFormatting sqref="P31:P38">
    <cfRule type="containsText" dxfId="19" priority="7" operator="containsText" text="Fail">
      <formula>NOT(ISERROR(SEARCH("Fail",P31)))</formula>
    </cfRule>
  </conditionalFormatting>
  <conditionalFormatting sqref="P19:P26">
    <cfRule type="containsText" dxfId="18" priority="6" operator="containsText" text="Fail">
      <formula>NOT(ISERROR(SEARCH("Fail",P19)))</formula>
    </cfRule>
  </conditionalFormatting>
  <conditionalFormatting sqref="P88">
    <cfRule type="containsText" dxfId="17" priority="5" operator="containsText" text="Fail">
      <formula>NOT(ISERROR(SEARCH("Fail",P88)))</formula>
    </cfRule>
  </conditionalFormatting>
  <conditionalFormatting sqref="P65:P69">
    <cfRule type="containsText" dxfId="16" priority="4" operator="containsText" text="Fail">
      <formula>NOT(ISERROR(SEARCH("Fail",P65)))</formula>
    </cfRule>
  </conditionalFormatting>
  <conditionalFormatting sqref="P104">
    <cfRule type="containsText" dxfId="15" priority="3" operator="containsText" text="Fail">
      <formula>NOT(ISERROR(SEARCH("Fail",P104)))</formula>
    </cfRule>
  </conditionalFormatting>
  <conditionalFormatting sqref="P89:P103">
    <cfRule type="containsText" dxfId="14" priority="2" operator="containsText" text="Fail">
      <formula>NOT(ISERROR(SEARCH("Fail",P89)))</formula>
    </cfRule>
  </conditionalFormatting>
  <conditionalFormatting sqref="P70:P87">
    <cfRule type="containsText" dxfId="13" priority="1" operator="containsText" text="Fail">
      <formula>NOT(ISERROR(SEARCH("Fail",P70)))</formula>
    </cfRule>
  </conditionalFormatting>
  <dataValidations count="6">
    <dataValidation type="decimal" operator="greaterThanOrEqual" allowBlank="1" showInputMessage="1" showErrorMessage="1" errorTitle="Input Error" error="Insert the claimed amount with dollars and cents in $0.00 format. Click &quot;Cancel&quot; below and try again." sqref="X9:X38" xr:uid="{AE499897-996C-49F5-B60B-DD15BA293D00}">
      <formula1>0</formula1>
    </dataValidation>
    <dataValidation type="whole" operator="greaterThan" allowBlank="1" showInputMessage="1" showErrorMessage="1" sqref="W9:W38" xr:uid="{75E6BA44-41A0-4537-8925-36C55A2CD3B6}">
      <formula1>0</formula1>
    </dataValidation>
    <dataValidation type="date" operator="greaterThan" allowBlank="1" showInputMessage="1" showErrorMessage="1" sqref="V9:V38" xr:uid="{F99CF5BD-E1D7-4D2B-AF23-3219FDE17325}">
      <formula1>36526</formula1>
    </dataValidation>
    <dataValidation type="list" allowBlank="1" showInputMessage="1" showErrorMessage="1" sqref="Y9:Y38" xr:uid="{242BDD9F-29E9-40CD-B134-387FE264B569}">
      <formula1>Corrected_Codes</formula1>
    </dataValidation>
    <dataValidation type="list" allowBlank="1" showInputMessage="1" showErrorMessage="1" sqref="Z9:Z38" xr:uid="{B7A42DD4-84E0-498E-A2AE-8CA14D83B7BB}">
      <formula1>Disallowance_Codes</formula1>
    </dataValidation>
    <dataValidation type="list" showErrorMessage="1" errorTitle="Invalid Selection" error="Select either Yes, No, or N/A from the dropdown list. Click &quot;Cancel&quot; below, then update selection." sqref="O170:O178 O49:O50 O43:O44 O120:O121 O9:O14 O19:O26 O60:O61 O106:O108 O126:O127 O113:O115 O132:O152 O154:O159 O161:O163 O165:O168 O31:O38 O66:O69 O90:O101 O74:O85 O55" xr:uid="{1EEF3643-89A6-4172-B7F8-ECACDF8150E3}">
      <formula1>"Yes,No,N/A"</formula1>
    </dataValidation>
  </dataValidations>
  <pageMargins left="0.24" right="0.25" top="1.2" bottom="0.63" header="0.38" footer="0.25"/>
  <pageSetup scale="89" fitToHeight="0" orientation="portrait" r:id="rId1"/>
  <headerFooter alignWithMargins="0">
    <oddHeader>&amp;C&amp;"Arial,Bold"&amp;12CONFIDENTIAL CHART REVIEW SUMMARY&amp;"Arial,Regular"&amp;10
&amp;12Specialty Mental Health Services</oddHead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bdde9dca-b655-4c82-9756-0719d4cc3ad5">
      <Terms xmlns="http://schemas.microsoft.com/office/infopath/2007/PartnerControls"/>
    </lcf76f155ced4ddcb4097134ff3c332f>
    <County xmlns="bdde9dca-b655-4c82-9756-0719d4cc3ad5" xsi:nil="true"/>
    <_ip_UnifiedCompliancePolicyProperties xmlns="http://schemas.microsoft.com/sharepoint/v3" xsi:nil="true"/>
    <TaxCatchAll xmlns="08b51a6c-15c5-468c-9d03-3812a6e79002"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627A0DE307DC44C9C6D49C199E56D43" ma:contentTypeVersion="19" ma:contentTypeDescription="Create a new document." ma:contentTypeScope="" ma:versionID="61f00766b87a9496803d4ae7b13bd90b">
  <xsd:schema xmlns:xsd="http://www.w3.org/2001/XMLSchema" xmlns:xs="http://www.w3.org/2001/XMLSchema" xmlns:p="http://schemas.microsoft.com/office/2006/metadata/properties" xmlns:ns1="http://schemas.microsoft.com/sharepoint/v3" xmlns:ns2="bdde9dca-b655-4c82-9756-0719d4cc3ad5" xmlns:ns3="08b51a6c-15c5-468c-9d03-3812a6e79002" targetNamespace="http://schemas.microsoft.com/office/2006/metadata/properties" ma:root="true" ma:fieldsID="6e239bdccc949f6f890f228cbddbf8da" ns1:_="" ns2:_="" ns3:_="">
    <xsd:import namespace="http://schemas.microsoft.com/sharepoint/v3"/>
    <xsd:import namespace="bdde9dca-b655-4c82-9756-0719d4cc3ad5"/>
    <xsd:import namespace="08b51a6c-15c5-468c-9d03-3812a6e7900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County"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5" nillable="true" ma:displayName="Unified Compliance Policy Properties" ma:hidden="true" ma:internalName="_ip_UnifiedCompliancePolicyProperties">
      <xsd:simpleType>
        <xsd:restriction base="dms:Note"/>
      </xsd:simpleType>
    </xsd:element>
    <xsd:element name="_ip_UnifiedCompliancePolicyUIAction" ma:index="2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de9dca-b655-4c82-9756-0719d4cc3a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a1b1a5a-f0f9-49c0-b9db-6a9c78dda76a" ma:termSetId="09814cd3-568e-fe90-9814-8d621ff8fb84" ma:anchorId="fba54fb3-c3e1-fe81-a776-ca4b69148c4d" ma:open="true" ma:isKeyword="false">
      <xsd:complexType>
        <xsd:sequence>
          <xsd:element ref="pc:Terms" minOccurs="0" maxOccurs="1"/>
        </xsd:sequence>
      </xsd:complexType>
    </xsd:element>
    <xsd:element name="County" ma:index="24" nillable="true" ma:displayName="County" ma:description="Where PIPs are from" ma:format="Dropdown" ma:internalName="County">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8b51a6c-15c5-468c-9d03-3812a6e7900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44764a0-56e0-4cd0-8eca-b34752208dec}" ma:internalName="TaxCatchAll" ma:showField="CatchAllData" ma:web="08b51a6c-15c5-468c-9d03-3812a6e79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AEC00AD-F52E-4F61-9D8B-14AF7F69A655}">
  <ds:schemaRefs>
    <ds:schemaRef ds:uri="http://schemas.microsoft.com/office/2006/metadata/properties"/>
    <ds:schemaRef ds:uri="http://schemas.microsoft.com/office/infopath/2007/PartnerControls"/>
    <ds:schemaRef ds:uri="http://schemas.microsoft.com/sharepoint/v3"/>
    <ds:schemaRef ds:uri="bdde9dca-b655-4c82-9756-0719d4cc3ad5"/>
    <ds:schemaRef ds:uri="08b51a6c-15c5-468c-9d03-3812a6e79002"/>
  </ds:schemaRefs>
</ds:datastoreItem>
</file>

<file path=customXml/itemProps2.xml><?xml version="1.0" encoding="utf-8"?>
<ds:datastoreItem xmlns:ds="http://schemas.openxmlformats.org/officeDocument/2006/customXml" ds:itemID="{F0C37048-BE0E-4754-90FF-FFE67D3E24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dde9dca-b655-4c82-9756-0719d4cc3ad5"/>
    <ds:schemaRef ds:uri="08b51a6c-15c5-468c-9d03-3812a6e790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836D868-2254-41E8-B48C-C99FDD23872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194</vt:i4>
      </vt:variant>
    </vt:vector>
  </HeadingPairs>
  <TitlesOfParts>
    <vt:vector size="218" baseType="lpstr">
      <vt:lpstr>Chart Review Info</vt:lpstr>
      <vt:lpstr>Review Results</vt:lpstr>
      <vt:lpstr>Services Change Summary</vt:lpstr>
      <vt:lpstr>Data</vt:lpstr>
      <vt:lpstr>Client 1</vt:lpstr>
      <vt:lpstr>Client 2</vt:lpstr>
      <vt:lpstr>Client 3</vt:lpstr>
      <vt:lpstr>Client 4</vt:lpstr>
      <vt:lpstr>Client 5</vt:lpstr>
      <vt:lpstr>Client 6</vt:lpstr>
      <vt:lpstr>Client 7</vt:lpstr>
      <vt:lpstr>Client 8</vt:lpstr>
      <vt:lpstr>Client 9</vt:lpstr>
      <vt:lpstr>Client 10</vt:lpstr>
      <vt:lpstr>Client 11</vt:lpstr>
      <vt:lpstr>Client 12</vt:lpstr>
      <vt:lpstr>Client 13</vt:lpstr>
      <vt:lpstr>Client 14</vt:lpstr>
      <vt:lpstr>Client 15</vt:lpstr>
      <vt:lpstr>Client 16</vt:lpstr>
      <vt:lpstr>Client 17</vt:lpstr>
      <vt:lpstr>Client 18</vt:lpstr>
      <vt:lpstr>Client 19</vt:lpstr>
      <vt:lpstr>Client 20</vt:lpstr>
      <vt:lpstr>ADDENDUM</vt:lpstr>
      <vt:lpstr>CLAIMS</vt:lpstr>
      <vt:lpstr>'Client 10'!Corrected_Codes</vt:lpstr>
      <vt:lpstr>'Client 11'!Corrected_Codes</vt:lpstr>
      <vt:lpstr>'Client 12'!Corrected_Codes</vt:lpstr>
      <vt:lpstr>'Client 13'!Corrected_Codes</vt:lpstr>
      <vt:lpstr>'Client 14'!Corrected_Codes</vt:lpstr>
      <vt:lpstr>'Client 15'!Corrected_Codes</vt:lpstr>
      <vt:lpstr>'Client 16'!Corrected_Codes</vt:lpstr>
      <vt:lpstr>'Client 17'!Corrected_Codes</vt:lpstr>
      <vt:lpstr>'Client 18'!Corrected_Codes</vt:lpstr>
      <vt:lpstr>'Client 19'!Corrected_Codes</vt:lpstr>
      <vt:lpstr>'Client 2'!Corrected_Codes</vt:lpstr>
      <vt:lpstr>'Client 20'!Corrected_Codes</vt:lpstr>
      <vt:lpstr>'Client 3'!Corrected_Codes</vt:lpstr>
      <vt:lpstr>'Client 4'!Corrected_Codes</vt:lpstr>
      <vt:lpstr>'Client 5'!Corrected_Codes</vt:lpstr>
      <vt:lpstr>'Client 6'!Corrected_Codes</vt:lpstr>
      <vt:lpstr>'Client 7'!Corrected_Codes</vt:lpstr>
      <vt:lpstr>'Client 8'!Corrected_Codes</vt:lpstr>
      <vt:lpstr>'Client 9'!Corrected_Codes</vt:lpstr>
      <vt:lpstr>Corrected_Codes</vt:lpstr>
      <vt:lpstr>'Client 10'!Disallowance_Codes</vt:lpstr>
      <vt:lpstr>'Client 11'!Disallowance_Codes</vt:lpstr>
      <vt:lpstr>'Client 12'!Disallowance_Codes</vt:lpstr>
      <vt:lpstr>'Client 13'!Disallowance_Codes</vt:lpstr>
      <vt:lpstr>'Client 14'!Disallowance_Codes</vt:lpstr>
      <vt:lpstr>'Client 15'!Disallowance_Codes</vt:lpstr>
      <vt:lpstr>'Client 16'!Disallowance_Codes</vt:lpstr>
      <vt:lpstr>'Client 17'!Disallowance_Codes</vt:lpstr>
      <vt:lpstr>'Client 18'!Disallowance_Codes</vt:lpstr>
      <vt:lpstr>'Client 19'!Disallowance_Codes</vt:lpstr>
      <vt:lpstr>'Client 2'!Disallowance_Codes</vt:lpstr>
      <vt:lpstr>'Client 20'!Disallowance_Codes</vt:lpstr>
      <vt:lpstr>'Client 3'!Disallowance_Codes</vt:lpstr>
      <vt:lpstr>'Client 4'!Disallowance_Codes</vt:lpstr>
      <vt:lpstr>'Client 5'!Disallowance_Codes</vt:lpstr>
      <vt:lpstr>'Client 6'!Disallowance_Codes</vt:lpstr>
      <vt:lpstr>'Client 7'!Disallowance_Codes</vt:lpstr>
      <vt:lpstr>'Client 8'!Disallowance_Codes</vt:lpstr>
      <vt:lpstr>'Client 9'!Disallowance_Codes</vt:lpstr>
      <vt:lpstr>Disallowance_Codes</vt:lpstr>
      <vt:lpstr>DOB_1</vt:lpstr>
      <vt:lpstr>DOB_10</vt:lpstr>
      <vt:lpstr>DOB_11</vt:lpstr>
      <vt:lpstr>DOB_12</vt:lpstr>
      <vt:lpstr>DOB_13</vt:lpstr>
      <vt:lpstr>DOB_14</vt:lpstr>
      <vt:lpstr>DOB_15</vt:lpstr>
      <vt:lpstr>DOB_16</vt:lpstr>
      <vt:lpstr>DOB_17</vt:lpstr>
      <vt:lpstr>DOB_18</vt:lpstr>
      <vt:lpstr>DOB_19</vt:lpstr>
      <vt:lpstr>DOB_2</vt:lpstr>
      <vt:lpstr>DOB_20</vt:lpstr>
      <vt:lpstr>DOB_3</vt:lpstr>
      <vt:lpstr>DOB_4</vt:lpstr>
      <vt:lpstr>DOB_5</vt:lpstr>
      <vt:lpstr>DOB_6</vt:lpstr>
      <vt:lpstr>DOB_7</vt:lpstr>
      <vt:lpstr>DOB_8</vt:lpstr>
      <vt:lpstr>DOB_9</vt:lpstr>
      <vt:lpstr>FINDINGA1</vt:lpstr>
      <vt:lpstr>FINDINGA2</vt:lpstr>
      <vt:lpstr>FINDINGCC1</vt:lpstr>
      <vt:lpstr>FINDINGCC2</vt:lpstr>
      <vt:lpstr>FINDINGD1</vt:lpstr>
      <vt:lpstr>FINDINGD2</vt:lpstr>
      <vt:lpstr>FINDINGDX1</vt:lpstr>
      <vt:lpstr>FINDINGDX2</vt:lpstr>
      <vt:lpstr>FINDINGG1</vt:lpstr>
      <vt:lpstr>FINDINGG2</vt:lpstr>
      <vt:lpstr>FINDINGID1</vt:lpstr>
      <vt:lpstr>FINDINGID2</vt:lpstr>
      <vt:lpstr>FINDINGN1</vt:lpstr>
      <vt:lpstr>FINDINGN2</vt:lpstr>
      <vt:lpstr>FINDINGNTP1</vt:lpstr>
      <vt:lpstr>FINDINGNTP2</vt:lpstr>
      <vt:lpstr>FINDINGPE1</vt:lpstr>
      <vt:lpstr>FINDINGPE2</vt:lpstr>
      <vt:lpstr>FINDINGPS1</vt:lpstr>
      <vt:lpstr>FINDINGPS2</vt:lpstr>
      <vt:lpstr>FINDINGRS1</vt:lpstr>
      <vt:lpstr>FINDINGRS2</vt:lpstr>
      <vt:lpstr>FINDINGS</vt:lpstr>
      <vt:lpstr>FINDINGSC1</vt:lpstr>
      <vt:lpstr>FINDINGSC2</vt:lpstr>
      <vt:lpstr>Ins_1</vt:lpstr>
      <vt:lpstr>Ins_10</vt:lpstr>
      <vt:lpstr>Ins_11</vt:lpstr>
      <vt:lpstr>Ins_12</vt:lpstr>
      <vt:lpstr>Ins_13</vt:lpstr>
      <vt:lpstr>Ins_14</vt:lpstr>
      <vt:lpstr>Ins_15</vt:lpstr>
      <vt:lpstr>Ins_16</vt:lpstr>
      <vt:lpstr>Ins_17</vt:lpstr>
      <vt:lpstr>Ins_18</vt:lpstr>
      <vt:lpstr>Ins_19</vt:lpstr>
      <vt:lpstr>Ins_2</vt:lpstr>
      <vt:lpstr>Ins_20</vt:lpstr>
      <vt:lpstr>Ins_3</vt:lpstr>
      <vt:lpstr>Ins_4</vt:lpstr>
      <vt:lpstr>Ins_5</vt:lpstr>
      <vt:lpstr>Ins_6</vt:lpstr>
      <vt:lpstr>Ins_7</vt:lpstr>
      <vt:lpstr>Ins_8</vt:lpstr>
      <vt:lpstr>Ins_9</vt:lpstr>
      <vt:lpstr>MRN_1</vt:lpstr>
      <vt:lpstr>MRN_10</vt:lpstr>
      <vt:lpstr>MRN_11</vt:lpstr>
      <vt:lpstr>MRN_12</vt:lpstr>
      <vt:lpstr>MRN_13</vt:lpstr>
      <vt:lpstr>MRN_14</vt:lpstr>
      <vt:lpstr>MRN_15</vt:lpstr>
      <vt:lpstr>MRN_16</vt:lpstr>
      <vt:lpstr>MRN_17</vt:lpstr>
      <vt:lpstr>MRN_18</vt:lpstr>
      <vt:lpstr>MRN_19</vt:lpstr>
      <vt:lpstr>MRN_2</vt:lpstr>
      <vt:lpstr>MRN_20</vt:lpstr>
      <vt:lpstr>MRN_3</vt:lpstr>
      <vt:lpstr>MRN_4</vt:lpstr>
      <vt:lpstr>MRN_5</vt:lpstr>
      <vt:lpstr>MRN_6</vt:lpstr>
      <vt:lpstr>MRN_7</vt:lpstr>
      <vt:lpstr>MRN_8</vt:lpstr>
      <vt:lpstr>MRN_9</vt:lpstr>
      <vt:lpstr>Org_Name</vt:lpstr>
      <vt:lpstr>Period_End</vt:lpstr>
      <vt:lpstr>Period_Start</vt:lpstr>
      <vt:lpstr>'Chart Review Info'!Print_Area</vt:lpstr>
      <vt:lpstr>'Client 1'!Print_Area</vt:lpstr>
      <vt:lpstr>'Client 10'!Print_Area</vt:lpstr>
      <vt:lpstr>'Client 11'!Print_Area</vt:lpstr>
      <vt:lpstr>'Client 12'!Print_Area</vt:lpstr>
      <vt:lpstr>'Client 13'!Print_Area</vt:lpstr>
      <vt:lpstr>'Client 14'!Print_Area</vt:lpstr>
      <vt:lpstr>'Client 15'!Print_Area</vt:lpstr>
      <vt:lpstr>'Client 16'!Print_Area</vt:lpstr>
      <vt:lpstr>'Client 17'!Print_Area</vt:lpstr>
      <vt:lpstr>'Client 18'!Print_Area</vt:lpstr>
      <vt:lpstr>'Client 19'!Print_Area</vt:lpstr>
      <vt:lpstr>'Client 2'!Print_Area</vt:lpstr>
      <vt:lpstr>'Client 20'!Print_Area</vt:lpstr>
      <vt:lpstr>'Client 3'!Print_Area</vt:lpstr>
      <vt:lpstr>'Client 4'!Print_Area</vt:lpstr>
      <vt:lpstr>'Client 5'!Print_Area</vt:lpstr>
      <vt:lpstr>'Client 6'!Print_Area</vt:lpstr>
      <vt:lpstr>'Client 7'!Print_Area</vt:lpstr>
      <vt:lpstr>'Client 8'!Print_Area</vt:lpstr>
      <vt:lpstr>'Client 9'!Print_Area</vt:lpstr>
      <vt:lpstr>'Review Results'!Print_Area</vt:lpstr>
      <vt:lpstr>'Client 1'!Print_Titles</vt:lpstr>
      <vt:lpstr>'Client 10'!Print_Titles</vt:lpstr>
      <vt:lpstr>'Client 11'!Print_Titles</vt:lpstr>
      <vt:lpstr>'Client 12'!Print_Titles</vt:lpstr>
      <vt:lpstr>'Client 13'!Print_Titles</vt:lpstr>
      <vt:lpstr>'Client 14'!Print_Titles</vt:lpstr>
      <vt:lpstr>'Client 15'!Print_Titles</vt:lpstr>
      <vt:lpstr>'Client 16'!Print_Titles</vt:lpstr>
      <vt:lpstr>'Client 17'!Print_Titles</vt:lpstr>
      <vt:lpstr>'Client 18'!Print_Titles</vt:lpstr>
      <vt:lpstr>'Client 19'!Print_Titles</vt:lpstr>
      <vt:lpstr>'Client 2'!Print_Titles</vt:lpstr>
      <vt:lpstr>'Client 20'!Print_Titles</vt:lpstr>
      <vt:lpstr>'Client 3'!Print_Titles</vt:lpstr>
      <vt:lpstr>'Client 4'!Print_Titles</vt:lpstr>
      <vt:lpstr>'Client 5'!Print_Titles</vt:lpstr>
      <vt:lpstr>'Client 6'!Print_Titles</vt:lpstr>
      <vt:lpstr>'Client 7'!Print_Titles</vt:lpstr>
      <vt:lpstr>'Client 8'!Print_Titles</vt:lpstr>
      <vt:lpstr>'Client 9'!Print_Titles</vt:lpstr>
      <vt:lpstr>Program</vt:lpstr>
      <vt:lpstr>Reviewer_1</vt:lpstr>
      <vt:lpstr>Reviewer_10</vt:lpstr>
      <vt:lpstr>Reviewer_11</vt:lpstr>
      <vt:lpstr>Reviewer_12</vt:lpstr>
      <vt:lpstr>Reviewer_13</vt:lpstr>
      <vt:lpstr>Reviewer_14</vt:lpstr>
      <vt:lpstr>Reviewer_15</vt:lpstr>
      <vt:lpstr>Reviewer_16</vt:lpstr>
      <vt:lpstr>Reviewer_17</vt:lpstr>
      <vt:lpstr>Reviewer_18</vt:lpstr>
      <vt:lpstr>Reviewer_19</vt:lpstr>
      <vt:lpstr>Reviewer_2</vt:lpstr>
      <vt:lpstr>Reviewer_20</vt:lpstr>
      <vt:lpstr>Reviewer_3</vt:lpstr>
      <vt:lpstr>Reviewer_4</vt:lpstr>
      <vt:lpstr>Reviewer_5</vt:lpstr>
      <vt:lpstr>Reviewer_6</vt:lpstr>
      <vt:lpstr>Reviewer_7</vt:lpstr>
      <vt:lpstr>Reviewer_8</vt:lpstr>
      <vt:lpstr>Reviewer_9</vt:lpstr>
      <vt:lpstr>Services</vt:lpstr>
    </vt:vector>
  </TitlesOfParts>
  <Manager/>
  <Company>County of San Diego</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Cardenas Consulting Group</dc:creator>
  <cp:keywords/>
  <dc:description/>
  <cp:lastModifiedBy>Scott Gruendl</cp:lastModifiedBy>
  <cp:revision/>
  <dcterms:created xsi:type="dcterms:W3CDTF">2004-11-08T20:03:53Z</dcterms:created>
  <dcterms:modified xsi:type="dcterms:W3CDTF">2024-01-25T20:49:47Z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0x0101004627A0DE307DC44C9C6D49C199E56D43</vt:lpwstr>
  </property>
  <property fmtid="{D5CDD505-2E9C-101B-9397-08002B2CF9AE}" pid="4" name="MediaServiceImageTags">
    <vt:lpwstr/>
  </property>
</Properties>
</file>